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ОЮ до 13" sheetId="1" r:id="rId1"/>
    <sheet name="всего" sheetId="2" r:id="rId2"/>
    <sheet name="Отечество2017 эк" sheetId="3" r:id="rId3"/>
    <sheet name="Отечество2017" sheetId="4" r:id="rId4"/>
  </sheets>
  <definedNames>
    <definedName name="_xlnm.Print_Area" localSheetId="3">'Отечество2017'!$A$1:$CH$47</definedName>
    <definedName name="_xlnm.Print_Area" localSheetId="2">'Отечество2017 эк'!$A$1:$BV$14</definedName>
    <definedName name="_xlnm.Print_Area" localSheetId="0">'ОЮ до 13'!$A$1:$T$41</definedName>
  </definedNames>
  <calcPr fullCalcOnLoad="1"/>
</workbook>
</file>

<file path=xl/sharedStrings.xml><?xml version="1.0" encoding="utf-8"?>
<sst xmlns="http://schemas.openxmlformats.org/spreadsheetml/2006/main" count="586" uniqueCount="320">
  <si>
    <t>Протокол о проведении районного конкурса исследовательских работ по краеведению для обучающихся образовательных учреждений до 13 лет (включительно) 30.01.2017</t>
  </si>
  <si>
    <t>№ п/п</t>
  </si>
  <si>
    <t xml:space="preserve">Ф.И.О                             дата рождения         </t>
  </si>
  <si>
    <t>Дата рождения</t>
  </si>
  <si>
    <t>Школа,класс</t>
  </si>
  <si>
    <t>название работы</t>
  </si>
  <si>
    <t xml:space="preserve">Номинация , ОЮ(Открытие юных 1-4-исследовательская), Т(творческая) </t>
  </si>
  <si>
    <t>название детского объединения</t>
  </si>
  <si>
    <t>ФИО научного руководителя (полностью), дата рождения должность</t>
  </si>
  <si>
    <t>Оценка за письменную работу (заочный этап) средний балл</t>
  </si>
  <si>
    <t>Оценка за устную защиту работы (очный этап) средний балл</t>
  </si>
  <si>
    <t>средняя оценка</t>
  </si>
  <si>
    <t>Итого сумма баллов 1-го и 2-го этапа</t>
  </si>
  <si>
    <t>Грачева Оксана Евгеньевна</t>
  </si>
  <si>
    <t>МОУ гимназия им.А.Л.Кекина, 3 кл.</t>
  </si>
  <si>
    <t>Генеалогическое древо Грачевых. История моего рода.</t>
  </si>
  <si>
    <t>Краеведы мл.группа 6-10 лет(КМ)</t>
  </si>
  <si>
    <t>Федосеева Галина Вальтеровна, 12.04.1961 г., учитель начальных классов</t>
  </si>
  <si>
    <t>Егорова София Александровна</t>
  </si>
  <si>
    <t>МОУ гимназия им.А.Л.Кекина, 3 "Г" кл.</t>
  </si>
  <si>
    <t>Как самовар на стол пришел</t>
  </si>
  <si>
    <t>КМ</t>
  </si>
  <si>
    <t>Туристы-краеведы</t>
  </si>
  <si>
    <t>Букреев Алексей Викторович</t>
  </si>
  <si>
    <t>Медовое угощение</t>
  </si>
  <si>
    <t>Федосеева Галина Вальтеровна</t>
  </si>
  <si>
    <t>Афанасьев Никита Андреевич</t>
  </si>
  <si>
    <t>Ягоржусь поступками своих предков</t>
  </si>
  <si>
    <t>Арсенович Динара</t>
  </si>
  <si>
    <t>МОУЛазарцевская НОШ</t>
  </si>
  <si>
    <t>Родословное древо семьи</t>
  </si>
  <si>
    <t>Кузьмина Елена Ивановна4.07.62г.</t>
  </si>
  <si>
    <t>Киселев Кирилл Александрович</t>
  </si>
  <si>
    <t>МОУ гимназия им.А.Л.Кекина, 6 кл.</t>
  </si>
  <si>
    <t>Солнечные часы на здании гимназии им.А.Л.Кекина</t>
  </si>
  <si>
    <t>Летопись родного края ср.группа 11-13 лет(ЛС)</t>
  </si>
  <si>
    <t>Жданова Татьяна Владимировна, 16.09.1956 г., учитель русского языка и литературы</t>
  </si>
  <si>
    <t>Костыгина Анастасия</t>
  </si>
  <si>
    <t>МОУ Поречская СОШ</t>
  </si>
  <si>
    <t>Фото с фронта</t>
  </si>
  <si>
    <t>ЛС</t>
  </si>
  <si>
    <t>Кутинская Ольга Владимировна</t>
  </si>
  <si>
    <t>Баженов Илья Александрович</t>
  </si>
  <si>
    <t>История одной фотографии</t>
  </si>
  <si>
    <t>Сахаров Михаил Антонович</t>
  </si>
  <si>
    <t>МОУ Угодичская ООШ</t>
  </si>
  <si>
    <t>"Предан морю". Мичман подводной лодки Щ-319</t>
  </si>
  <si>
    <t>Хритоненко Надежда Павловна, 28.07.1957 г., учитель русского языка и литературы</t>
  </si>
  <si>
    <t>Милоход Григорий Дмитриевич</t>
  </si>
  <si>
    <t>МОУ «Школа имени Евгения Родионова»</t>
  </si>
  <si>
    <t xml:space="preserve">«ВОВ в судьбе моего земляка» </t>
  </si>
  <si>
    <t>Ативисты музея</t>
  </si>
  <si>
    <t>Золина Ольга Валентиновна</t>
  </si>
  <si>
    <t>Головко Мария Анатольевна</t>
  </si>
  <si>
    <t>МОУ гимназия им.А.Л.Кекина, 5 кл.</t>
  </si>
  <si>
    <t>Страницы трудовой и боевой биографии моего прадеда Гусева Василия Ивановича</t>
  </si>
  <si>
    <t>Родословие ср.группа 11-13 лет(РС)</t>
  </si>
  <si>
    <t>Дубова Ольга  Леонидовна,22.11.1959 г., учитель истории МОУ гимназии им.А.Л.Кекина</t>
  </si>
  <si>
    <t>Зайцева Ангелина Алексеевна</t>
  </si>
  <si>
    <t>МОУ Кладовицкая ООШ. 4 кл.</t>
  </si>
  <si>
    <t>Моя родословная</t>
  </si>
  <si>
    <t>РС</t>
  </si>
  <si>
    <t xml:space="preserve">Осипова Ольга Валерьевна, 31.07.1966 г., </t>
  </si>
  <si>
    <t xml:space="preserve">Жигалов Александр Владимирович </t>
  </si>
  <si>
    <r>
      <t>МОУ Петровская СОШ, 7 а кл</t>
    </r>
    <r>
      <rPr>
        <sz val="10"/>
        <rFont val="Arial"/>
        <family val="2"/>
      </rPr>
      <t>.</t>
    </r>
  </si>
  <si>
    <t>«История моей семьи в истории моей страны»</t>
  </si>
  <si>
    <t>Активисты школьного музея</t>
  </si>
  <si>
    <t xml:space="preserve">Суханова Алевтина Федоровна, 11.09. 1935г.р. руководитель школьного музея </t>
  </si>
  <si>
    <t>Тотушкина София</t>
  </si>
  <si>
    <t>МОУ гимназия им.А.Л.Кекина, 4 "Г" кл.</t>
  </si>
  <si>
    <t>Мои знаменитые родственники</t>
  </si>
  <si>
    <t>Маринина Анна</t>
  </si>
  <si>
    <t>МОУ Поречская СОШ, 5 кл.</t>
  </si>
  <si>
    <t>Каменный жернова</t>
  </si>
  <si>
    <t>Краеведческая находка(Н)</t>
  </si>
  <si>
    <t>Пурышева Юлия</t>
  </si>
  <si>
    <t>МОУ Поречская СОШ, 6 кл.</t>
  </si>
  <si>
    <t>Тесло строительное</t>
  </si>
  <si>
    <t>Н</t>
  </si>
  <si>
    <t>Балин Никита Юрьевич</t>
  </si>
  <si>
    <t>Находка "Опасная бритва"</t>
  </si>
  <si>
    <t>Доронин Никита</t>
  </si>
  <si>
    <t>МОУ СОШ №4, 4 кл.</t>
  </si>
  <si>
    <t>Монета 3 копейки 1935 года</t>
  </si>
  <si>
    <t>Китаева Татьяна Николаевна</t>
  </si>
  <si>
    <t>Жданов Артем</t>
  </si>
  <si>
    <t>Выдающиеся выпускники гимназии им.А.Л.Кекина. Ростислав Галицкий.</t>
  </si>
  <si>
    <t>Творческая работа 11-13 лет (Т)</t>
  </si>
  <si>
    <t>Найденова Валерия</t>
  </si>
  <si>
    <t>Выдающиеся выпускники гимназии им.А.Л.Кекина. Тюнина.</t>
  </si>
  <si>
    <t>Т</t>
  </si>
  <si>
    <t>Столярова Елизавета</t>
  </si>
  <si>
    <t>Выдающиеся выпускники гимназии им.А.Л.Кекина. Городовская.</t>
  </si>
  <si>
    <t>Хрюкин Артем Денисович</t>
  </si>
  <si>
    <t>Выдающиеся выпускники гимназии им.А.Л.Кекина. Николай Рыкулин.</t>
  </si>
  <si>
    <t>Ипатова Полина, Проворова Виктория</t>
  </si>
  <si>
    <t>02.03.2005, 07.06.2005</t>
  </si>
  <si>
    <t>МОУ Шурскольская СОШ, 5кл.</t>
  </si>
  <si>
    <t>50 лет "Золотому кольцу"</t>
  </si>
  <si>
    <t>Иванова Ольга Константиновна, 05.06.1963 г., Зам по УВР</t>
  </si>
  <si>
    <t>Кузнецов Кирилл Александрович</t>
  </si>
  <si>
    <t>МОУ СОШ №4 3Б</t>
  </si>
  <si>
    <t>Осторожно, огонь!</t>
  </si>
  <si>
    <t>ТВ, 6-10 л.</t>
  </si>
  <si>
    <t>Кузнецова Елена Николаевна, 11.12.1976 г.р., учитель начальных классов</t>
  </si>
  <si>
    <t>Гладкова Аксинья Александровна</t>
  </si>
  <si>
    <t>МОУ СОШ №4 3В</t>
  </si>
  <si>
    <t>Почему лук щиплет глаза?</t>
  </si>
  <si>
    <t>Лапина Софья Андреевна</t>
  </si>
  <si>
    <t>МОУ СОШ №4 2Б</t>
  </si>
  <si>
    <t>Волшебная глина</t>
  </si>
  <si>
    <t>Благовестова Нина Валерьевна, 16.10.1955г.р., учитель начальных классов</t>
  </si>
  <si>
    <t>Галкина Василиса Сергеевна</t>
  </si>
  <si>
    <t>Вышивка-подарок для бабушки</t>
  </si>
  <si>
    <t>Прядилин Алексей</t>
  </si>
  <si>
    <t>МОУ гимназия им.А.Л.Кекина, 1 кл.</t>
  </si>
  <si>
    <t>Фото</t>
  </si>
  <si>
    <t>Ф</t>
  </si>
  <si>
    <t>Вешагуров Али  Мусаевич</t>
  </si>
  <si>
    <t>МОУ Лазарцевская НОШ</t>
  </si>
  <si>
    <t>Старинное фото «Встреча поколений», «Детство мамы»«Заглянем в прошлое»</t>
  </si>
  <si>
    <t>Булыгина Нина Юрьевна,13.01.1965г</t>
  </si>
  <si>
    <t>Вешагурова Амина Исламовна</t>
  </si>
  <si>
    <t>Старинное фото «Бабушка с дедушкой» «Тёплые воспоминания»</t>
  </si>
  <si>
    <t>Старинная семейная фотография(Ф)</t>
  </si>
  <si>
    <t>Баснева Алена</t>
  </si>
  <si>
    <t>МОУ Шурскольская СОШ, 7кл.</t>
  </si>
  <si>
    <t>Очистка родника и берега реки Мазиха в селе Шурскол</t>
  </si>
  <si>
    <t>Экологи 11-13 лет (Э)</t>
  </si>
  <si>
    <t>Слесаренко Федор</t>
  </si>
  <si>
    <t>Влияние фитонцидов на жизнедеятельность микроорганизмов</t>
  </si>
  <si>
    <t>Э</t>
  </si>
  <si>
    <t>Дегтярева Анастасия Николаевна</t>
  </si>
  <si>
    <t>МОУ СОШ №4 4Г</t>
  </si>
  <si>
    <t>Бывают ли чужие крольчата?</t>
  </si>
  <si>
    <t>Дегтярева Надежда Александровна, 05.07.1981г.р., учитель начальных классов</t>
  </si>
  <si>
    <t>Пелевина Ульяна Сергеевна</t>
  </si>
  <si>
    <t>Исследование лекарственных свойств комнатных растений каланкое и алоэ</t>
  </si>
  <si>
    <t>Зайцева Елена Анатольевна, 15.11.1964, учитель химии биологии</t>
  </si>
  <si>
    <t>Новожилова Дарья Сергеевна</t>
  </si>
  <si>
    <t>МОУ Коленовская СОШ, 6 кл.</t>
  </si>
  <si>
    <t>Изучение видового состава растений на пришкольном участке и их влияние на здоровье педагогов и учеников</t>
  </si>
  <si>
    <t>Кузнецова Елена Константиновна, 27.11.1985 г., учитель биологии</t>
  </si>
  <si>
    <t>Исследование ядовитых растений в окрестностях</t>
  </si>
  <si>
    <t>Язева Алина</t>
  </si>
  <si>
    <t>МОУ Ишненская СОШ, 8 кл.</t>
  </si>
  <si>
    <t>Влияние факторов неживой природы (свет, механическая обрезка) на проращивание лука и влияние фитонцидов</t>
  </si>
  <si>
    <t>Маркиданова Тамара Александровна, учитель биологии и химиии, МОУ Ишненской СОШ</t>
  </si>
  <si>
    <t xml:space="preserve">ЭКОЛОГИЯ, старшая группа </t>
  </si>
  <si>
    <t xml:space="preserve">ЭКОЛОГИЯ, средняя группа </t>
  </si>
  <si>
    <t>Летопись родного края, старшая группа</t>
  </si>
  <si>
    <t>Летопись родного края, средняя группа</t>
  </si>
  <si>
    <t>Творческая работа</t>
  </si>
  <si>
    <t>Родословие, земляки</t>
  </si>
  <si>
    <t>Краеведческая находка</t>
  </si>
  <si>
    <t xml:space="preserve">Старинная семейная фотография </t>
  </si>
  <si>
    <t>Разработка экскурсии</t>
  </si>
  <si>
    <t>Учебно-исследовательская работа- 6-7 класс</t>
  </si>
  <si>
    <t>Учебно-исследовательская работа- 4-5 класс</t>
  </si>
  <si>
    <t>Учебно-исследовательская работа- 1-3 класс</t>
  </si>
  <si>
    <t>Протокол о проведении районного конкурса исследовательских работ по краеведению для обучающихся образовательных учреждений "Отечество" 29.12.2016</t>
  </si>
  <si>
    <t xml:space="preserve">Ф.И.О      </t>
  </si>
  <si>
    <t>Номинации:И(исследовательская), Т(творческая)</t>
  </si>
  <si>
    <t>место</t>
  </si>
  <si>
    <t>сумма</t>
  </si>
  <si>
    <t>сумма 2</t>
  </si>
  <si>
    <t>результат</t>
  </si>
  <si>
    <t>Тема</t>
  </si>
  <si>
    <t>Цель</t>
  </si>
  <si>
    <t>Новизна</t>
  </si>
  <si>
    <t>Методы</t>
  </si>
  <si>
    <t>Структура</t>
  </si>
  <si>
    <t>Оригин.</t>
  </si>
  <si>
    <t>выводы</t>
  </si>
  <si>
    <t>справки</t>
  </si>
  <si>
    <t>Прилож</t>
  </si>
  <si>
    <t>Краевед</t>
  </si>
  <si>
    <t>Культура</t>
  </si>
  <si>
    <t>Наглядн</t>
  </si>
  <si>
    <t>Вклад</t>
  </si>
  <si>
    <t>Ответ</t>
  </si>
  <si>
    <t>Участие</t>
  </si>
  <si>
    <t>Регламент</t>
  </si>
  <si>
    <t>Беляева Екатерина Андреевна</t>
  </si>
  <si>
    <t>м</t>
  </si>
  <si>
    <t xml:space="preserve">Экология </t>
  </si>
  <si>
    <t>Исследование ререационного биогоценоза в районе д.Вахрушево</t>
  </si>
  <si>
    <t>Козлова Т.В. 03.05.1966г.</t>
  </si>
  <si>
    <t>Учитель географии МОУ Вахрушевскя ООШ</t>
  </si>
  <si>
    <t>Баулин Павел Евгеньевич</t>
  </si>
  <si>
    <t>экология</t>
  </si>
  <si>
    <t>Исследование воды пруда д.Вахрушево</t>
  </si>
  <si>
    <t>Соловьева Н.В. 13.11.1977г.</t>
  </si>
  <si>
    <t>Учитель химии-биологии МОУ Вахрушевская ООШ</t>
  </si>
  <si>
    <t>Экология</t>
  </si>
  <si>
    <t>Исследование лекарственных свойств комнатных растений</t>
  </si>
  <si>
    <t>Зайцева Елена Анатольевна, 15.11.1964</t>
  </si>
  <si>
    <t>МОУ Поречская СОШ, учитель биологии и  химии</t>
  </si>
  <si>
    <t>Изучение видов состава растений пришкольного участка</t>
  </si>
  <si>
    <t>Кузнецова Елена Константиновна 27.11.1985</t>
  </si>
  <si>
    <t>МОУ Коленовская СОШ</t>
  </si>
  <si>
    <t>Федотов Станислав Александрович</t>
  </si>
  <si>
    <t>Автомобиль и его влияние на экологическую обстановку в п.Лесной</t>
  </si>
  <si>
    <t>Антипин Иван Вячеславович</t>
  </si>
  <si>
    <t>Изучение роли дождевых червей в формировании почвы</t>
  </si>
  <si>
    <t>Бирюкова Татьяна Алексеевна 12.07.1963, Мячина Галина Владимировна, 16.07.1961</t>
  </si>
  <si>
    <t>Учитель биологии МОУ СОШ №4, учитель химиии МОУ СОШ №4.</t>
  </si>
  <si>
    <t>Шилова Анна Алексеевна</t>
  </si>
  <si>
    <t>с</t>
  </si>
  <si>
    <t>Природное наследие</t>
  </si>
  <si>
    <t>Изучение условий обитания цапли серой</t>
  </si>
  <si>
    <t>Ильинская Ольга Михайловна 08.10.1964</t>
  </si>
  <si>
    <t>Белоусова Дария Олеговна</t>
  </si>
  <si>
    <t>Оценка экологического качества воды через исследование разнообразия водных беспозвоночных в реке Сара поселка поречье – Рыбное.</t>
  </si>
  <si>
    <t>Лапшова Виктория Михайловна</t>
  </si>
  <si>
    <t>Анализ жидких моющих средств для мытья посуды</t>
  </si>
  <si>
    <t>Рогозина Елена Владимировна</t>
  </si>
  <si>
    <t>Исследование роли фермента каталазы (пероксидазы) в клетке</t>
  </si>
  <si>
    <t>сумма 1</t>
  </si>
  <si>
    <t>Тотушкина Александра Ивановна</t>
  </si>
  <si>
    <t>Учебно-исследовательская работа</t>
  </si>
  <si>
    <t>"Письма Екатерины II ярославскому губернатору А.П.Мельгунову"</t>
  </si>
  <si>
    <t>Львова Марина Альфредовна, 02.07.1973</t>
  </si>
  <si>
    <t>учитель русского языка и литературы МОУ Гимназия им.А.Л.Кекина</t>
  </si>
  <si>
    <t>Вялова Анна Сергеевна</t>
  </si>
  <si>
    <t>«Культурное наследие»</t>
  </si>
  <si>
    <t>"Дневник моего прадеда"</t>
  </si>
  <si>
    <t>Черепанова Наталья Олеговна</t>
  </si>
  <si>
    <t>"Земляки"</t>
  </si>
  <si>
    <t>«Учебное пособие "Герман и Доротея" И.В.Гёте: вклад нашего земляка С.А.Манштейна в развитие детского книгоиздания в России"</t>
  </si>
  <si>
    <t>Фролова Вероника Алексеевна</t>
  </si>
  <si>
    <t>9б</t>
  </si>
  <si>
    <t>Военная история</t>
  </si>
  <si>
    <t>Крещенные блокадой</t>
  </si>
  <si>
    <t>Суханова Алевтина Федоровна 11.09.1935</t>
  </si>
  <si>
    <t>МОУ Петровская СОШ, руководитель кружка и школьного музея</t>
  </si>
  <si>
    <t>Жигалов Александр Владимирович</t>
  </si>
  <si>
    <t>7а</t>
  </si>
  <si>
    <t>Родословная</t>
  </si>
  <si>
    <t>История моей семьи в истории страны</t>
  </si>
  <si>
    <t>Царева Дарья Сергеевна</t>
  </si>
  <si>
    <t>8б</t>
  </si>
  <si>
    <t>Пути отцов – пути сыновей</t>
  </si>
  <si>
    <t>Ряпухина Юлия Александровна</t>
  </si>
  <si>
    <t xml:space="preserve"> </t>
  </si>
  <si>
    <t>Ходили мы походами</t>
  </si>
  <si>
    <t>Герасимов Александр Евгеньевич</t>
  </si>
  <si>
    <t>Исследование.Культурное наследие</t>
  </si>
  <si>
    <t>Вклад моего прадеда в развитие Ростовской финифти</t>
  </si>
  <si>
    <t>Жданова Татьяна Владимировна</t>
  </si>
  <si>
    <t>руководитель музея гимназии им А.Л.Кекина</t>
  </si>
  <si>
    <t>Гоголева Лада Игоревна</t>
  </si>
  <si>
    <t>Исследование.Земляки</t>
  </si>
  <si>
    <t>Учитель Алексей Иванович Морозов</t>
  </si>
  <si>
    <t>Якимов Роман Сергеевич</t>
  </si>
  <si>
    <t>Исследование. Летопись родного края</t>
  </si>
  <si>
    <t>О чём рассказала бляха от поясного ремня гимназиста</t>
  </si>
  <si>
    <t>Ладонин Даниил Павлович</t>
  </si>
  <si>
    <t>31.11.2004</t>
  </si>
  <si>
    <t>Краеведческая находка.</t>
  </si>
  <si>
    <t>Билет гимназиста</t>
  </si>
  <si>
    <t>Солдатов Антон Сергеевич</t>
  </si>
  <si>
    <t>Бутылка 19 века</t>
  </si>
  <si>
    <t>Енина Екатерина Дмитриевна</t>
  </si>
  <si>
    <t>Ростов в кино</t>
  </si>
  <si>
    <t>+ Печникова Татьяна Владимировна</t>
  </si>
  <si>
    <t>Зав.библиотекой гимназии им А.Л.Кекина</t>
  </si>
  <si>
    <t>Прядилина Алеся Алексеевна</t>
  </si>
  <si>
    <t>Учебный процесс в дореволюционное время под руководством С.П.Моравского</t>
  </si>
  <si>
    <t xml:space="preserve"> Грибанова София Юрьевна</t>
  </si>
  <si>
    <t>Литературная карта Ростова и Ростовского района</t>
  </si>
  <si>
    <t>Жданова Татьяна Владимировна, Пчёлкина Любовь Юрьевна</t>
  </si>
  <si>
    <t>Учитель русского языка и литературы</t>
  </si>
  <si>
    <t>Прядилин Алексей Алексеевич</t>
  </si>
  <si>
    <t>Описание фотографии</t>
  </si>
  <si>
    <t>Фото ученика-первоклассника, 1991год</t>
  </si>
  <si>
    <t>ЖдановаТ.В.,  Рябинкина Инна Евгеньевна</t>
  </si>
  <si>
    <t>Учитель нач. класса</t>
  </si>
  <si>
    <t>Жданов Андрей Викторович</t>
  </si>
  <si>
    <t>Фото нашего прапрадеда П.Д.Романова 1920 года</t>
  </si>
  <si>
    <t>Жданова Т.В.,  Рябинкина Инна Евгеньевна</t>
  </si>
  <si>
    <t>Жданов Артемий  Викторович</t>
  </si>
  <si>
    <t>Военные фотографии нашего прадеда Борисова В.Л.</t>
  </si>
  <si>
    <t>ЖдановаТ.В., Некрасова Светлана Александровна</t>
  </si>
  <si>
    <r>
      <t>Старинная</t>
    </r>
    <r>
      <rPr>
        <sz val="11"/>
        <color indexed="8"/>
        <rFont val="Times New Roman"/>
        <family val="1"/>
      </rPr>
      <t xml:space="preserve"> семейная фотография</t>
    </r>
  </si>
  <si>
    <r>
      <t>История</t>
    </r>
    <r>
      <rPr>
        <sz val="11"/>
        <color indexed="8"/>
        <rFont val="Times New Roman"/>
        <family val="1"/>
      </rPr>
      <t xml:space="preserve"> одной фотографии.</t>
    </r>
  </si>
  <si>
    <r>
      <t xml:space="preserve">Кутинская Ольга Владимировна, </t>
    </r>
    <r>
      <rPr>
        <b/>
        <sz val="10.5"/>
        <color indexed="8"/>
        <rFont val="Times New Roman"/>
        <family val="1"/>
      </rPr>
      <t>10</t>
    </r>
    <r>
      <rPr>
        <b/>
        <sz val="8.5"/>
        <color indexed="8"/>
        <rFont val="Franklin Gothic Book"/>
        <family val="2"/>
      </rPr>
      <t>.</t>
    </r>
    <r>
      <rPr>
        <b/>
        <sz val="10.5"/>
        <color indexed="8"/>
        <rFont val="Times New Roman"/>
        <family val="1"/>
      </rPr>
      <t>06.72</t>
    </r>
  </si>
  <si>
    <t>МОУ Поречская СОШ, учитель географии</t>
  </si>
  <si>
    <t>Маринина Анна Юрьевна</t>
  </si>
  <si>
    <r>
      <t>Краеведческая</t>
    </r>
    <r>
      <rPr>
        <sz val="11"/>
        <color indexed="8"/>
        <rFont val="Times New Roman"/>
        <family val="1"/>
      </rPr>
      <t xml:space="preserve"> находка</t>
    </r>
  </si>
  <si>
    <r>
      <t>Каменные</t>
    </r>
    <r>
      <rPr>
        <sz val="11"/>
        <color indexed="8"/>
        <rFont val="Times New Roman"/>
        <family val="1"/>
      </rPr>
      <t xml:space="preserve"> жернова.</t>
    </r>
  </si>
  <si>
    <t>Волошина Вероника Сергеевна</t>
  </si>
  <si>
    <t>9»Г»</t>
  </si>
  <si>
    <t>«Летопись родного края»</t>
  </si>
  <si>
    <r>
      <t>Жизнь подрастающего поколения провинциального города в годы НЭПа ( по воспоминаниям Братолюбова А.Н., написанным им собственноручно в 80-е годы XX века</t>
    </r>
    <r>
      <rPr>
        <b/>
        <sz val="16"/>
        <rFont val="Times New Roman"/>
        <family val="1"/>
      </rPr>
      <t>)</t>
    </r>
  </si>
  <si>
    <t>Шевкопляс Е.Н.15.06.1966;Печникова Т.В.15.11.1962</t>
  </si>
  <si>
    <t>МОУ гимназия им.А.Л.Кекина</t>
  </si>
  <si>
    <t>Чекина Наталья Алексеевна</t>
  </si>
  <si>
    <r>
      <t>Бьют часы на старой башне…</t>
    </r>
    <r>
      <rPr>
        <sz val="12"/>
        <rFont val="Calibri"/>
        <family val="2"/>
      </rPr>
      <t xml:space="preserve">  Бьют часы на старой башне…   (из истории  часов на каланче Ростова Великого)</t>
    </r>
  </si>
  <si>
    <t>Шевкопляс Е.Н.15.06.1966Умникова Т.В.</t>
  </si>
  <si>
    <t>Волков Егор Андреевич</t>
  </si>
  <si>
    <t>Находка</t>
  </si>
  <si>
    <t>Награда</t>
  </si>
  <si>
    <t>Лапотникова Екатерина</t>
  </si>
  <si>
    <t>Белова Мария</t>
  </si>
  <si>
    <t>лазарет</t>
  </si>
  <si>
    <t>Сахаров Михаил</t>
  </si>
  <si>
    <t>Андрюшкова Марина</t>
  </si>
  <si>
    <t>Борисов Егор Сергеевич, Гущин Максим Сергеевич</t>
  </si>
  <si>
    <t>31.03.2003, 05.02.2003</t>
  </si>
  <si>
    <t>Открытие юных</t>
  </si>
  <si>
    <t>История почтового ящика</t>
  </si>
  <si>
    <t>Гущин Максим</t>
  </si>
  <si>
    <t>Проворова Виктория, Полина</t>
  </si>
  <si>
    <t>Шурскол 5</t>
  </si>
  <si>
    <t>Шурскол 8</t>
  </si>
  <si>
    <t>Левченко Надежда Андреевна</t>
  </si>
  <si>
    <t>Рогушкина Елена Викторовна</t>
  </si>
  <si>
    <t>Савина Анжелика Юрьевна</t>
  </si>
  <si>
    <t>Киселев Александр Викторович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</si>
</sst>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45"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Unicode MS"/>
      <family val="2"/>
    </font>
    <font>
      <sz val="14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8.5"/>
      <color indexed="8"/>
      <name val="Franklin Gothic Book"/>
      <family val="2"/>
    </font>
    <font>
      <b/>
      <sz val="16"/>
      <name val="Times New Roman"/>
      <family val="1"/>
    </font>
    <font>
      <sz val="1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176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33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30" fillId="0" borderId="1" applyNumberFormat="0" applyFill="0" applyAlignment="0" applyProtection="0"/>
    <xf numFmtId="0" fontId="32" fillId="7" borderId="2" applyNumberFormat="0" applyAlignment="0" applyProtection="0"/>
    <xf numFmtId="0" fontId="4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9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6" borderId="7" applyNumberFormat="0" applyAlignment="0" applyProtection="0"/>
    <xf numFmtId="0" fontId="24" fillId="9" borderId="8" applyNumberFormat="0" applyAlignment="0" applyProtection="0"/>
    <xf numFmtId="0" fontId="34" fillId="7" borderId="7" applyNumberFormat="0" applyAlignment="0" applyProtection="0"/>
    <xf numFmtId="0" fontId="37" fillId="0" borderId="9" applyNumberFormat="0" applyFill="0" applyAlignment="0" applyProtection="0"/>
    <xf numFmtId="0" fontId="20" fillId="10" borderId="0" applyNumberFormat="0" applyBorder="0" applyAlignment="0" applyProtection="0"/>
    <xf numFmtId="0" fontId="27" fillId="11" borderId="0" applyNumberFormat="0" applyBorder="0" applyAlignment="0" applyProtection="0"/>
    <xf numFmtId="0" fontId="35" fillId="5" borderId="0" applyNumberFormat="0" applyBorder="0" applyAlignment="0" applyProtection="0"/>
    <xf numFmtId="0" fontId="27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27" fillId="3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1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6" borderId="0" applyNumberFormat="0" applyBorder="0" applyAlignment="0" applyProtection="0"/>
    <xf numFmtId="0" fontId="19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</cellStyleXfs>
  <cellXfs count="2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justify"/>
      <protection/>
    </xf>
    <xf numFmtId="0" fontId="2" fillId="2" borderId="10" xfId="0" applyNumberFormat="1" applyFont="1" applyFill="1" applyBorder="1" applyAlignment="1" applyProtection="1">
      <alignment horizontal="center" vertical="justify"/>
      <protection/>
    </xf>
    <xf numFmtId="0" fontId="0" fillId="2" borderId="10" xfId="0" applyNumberFormat="1" applyFont="1" applyFill="1" applyBorder="1" applyAlignment="1" applyProtection="1">
      <alignment horizontal="center" textRotation="90"/>
      <protection/>
    </xf>
    <xf numFmtId="0" fontId="0" fillId="2" borderId="10" xfId="0" applyNumberFormat="1" applyFont="1" applyFill="1" applyBorder="1" applyAlignment="1" applyProtection="1">
      <alignment horizontal="center" vertical="justify" textRotation="90"/>
      <protection/>
    </xf>
    <xf numFmtId="0" fontId="0" fillId="2" borderId="11" xfId="0" applyNumberFormat="1" applyFont="1" applyFill="1" applyBorder="1" applyAlignment="1" applyProtection="1">
      <alignment horizontal="center" vertical="justify"/>
      <protection/>
    </xf>
    <xf numFmtId="0" fontId="0" fillId="2" borderId="12" xfId="0" applyNumberFormat="1" applyFont="1" applyFill="1" applyBorder="1" applyAlignment="1" applyProtection="1">
      <alignment horizontal="center" vertical="justify"/>
      <protection/>
    </xf>
    <xf numFmtId="0" fontId="2" fillId="2" borderId="12" xfId="0" applyNumberFormat="1" applyFont="1" applyFill="1" applyBorder="1" applyAlignment="1" applyProtection="1">
      <alignment horizontal="center" vertical="justify"/>
      <protection/>
    </xf>
    <xf numFmtId="0" fontId="0" fillId="2" borderId="12" xfId="0" applyNumberFormat="1" applyFont="1" applyFill="1" applyBorder="1" applyAlignment="1" applyProtection="1">
      <alignment horizontal="center" textRotation="90"/>
      <protection/>
    </xf>
    <xf numFmtId="0" fontId="0" fillId="2" borderId="12" xfId="0" applyNumberFormat="1" applyFont="1" applyFill="1" applyBorder="1" applyAlignment="1" applyProtection="1">
      <alignment horizontal="center" vertical="justify" textRotation="90"/>
      <protection/>
    </xf>
    <xf numFmtId="0" fontId="0" fillId="2" borderId="13" xfId="0" applyNumberFormat="1" applyFont="1" applyFill="1" applyBorder="1" applyAlignment="1" applyProtection="1">
      <alignment horizontal="center" vertical="justify"/>
      <protection/>
    </xf>
    <xf numFmtId="0" fontId="5" fillId="2" borderId="10" xfId="0" applyNumberFormat="1" applyFont="1" applyFill="1" applyBorder="1" applyAlignment="1" applyProtection="1">
      <alignment vertical="center" wrapText="1"/>
      <protection/>
    </xf>
    <xf numFmtId="0" fontId="4" fillId="2" borderId="10" xfId="0" applyNumberFormat="1" applyFont="1" applyFill="1" applyBorder="1" applyAlignment="1" applyProtection="1">
      <alignment vertical="center" wrapText="1"/>
      <protection/>
    </xf>
    <xf numFmtId="58" fontId="6" fillId="2" borderId="10" xfId="0" applyNumberFormat="1" applyFont="1" applyFill="1" applyBorder="1" applyAlignment="1" applyProtection="1">
      <alignment vertical="center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vertical="center" wrapText="1"/>
      <protection/>
    </xf>
    <xf numFmtId="0" fontId="4" fillId="18" borderId="10" xfId="0" applyNumberFormat="1" applyFont="1" applyFill="1" applyBorder="1" applyAlignment="1" applyProtection="1">
      <alignment vertical="center" wrapText="1"/>
      <protection/>
    </xf>
    <xf numFmtId="58" fontId="6" fillId="18" borderId="10" xfId="0" applyNumberFormat="1" applyFont="1" applyFill="1" applyBorder="1" applyAlignment="1" applyProtection="1">
      <alignment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left" vertical="center" wrapText="1"/>
      <protection/>
    </xf>
    <xf numFmtId="0" fontId="5" fillId="2" borderId="12" xfId="0" applyNumberFormat="1" applyFont="1" applyFill="1" applyBorder="1" applyAlignment="1" applyProtection="1">
      <alignment vertical="center" wrapText="1"/>
      <protection/>
    </xf>
    <xf numFmtId="0" fontId="4" fillId="2" borderId="12" xfId="0" applyNumberFormat="1" applyFont="1" applyFill="1" applyBorder="1" applyAlignment="1" applyProtection="1">
      <alignment vertical="center" wrapText="1"/>
      <protection/>
    </xf>
    <xf numFmtId="58" fontId="6" fillId="2" borderId="12" xfId="0" applyNumberFormat="1" applyFont="1" applyFill="1" applyBorder="1" applyAlignment="1" applyProtection="1">
      <alignment vertical="center" wrapText="1"/>
      <protection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10" xfId="0" applyNumberFormat="1" applyFont="1" applyFill="1" applyBorder="1" applyAlignment="1" applyProtection="1">
      <alignment vertical="center" wrapText="1"/>
      <protection/>
    </xf>
    <xf numFmtId="0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4" xfId="0" applyNumberFormat="1" applyFont="1" applyFill="1" applyBorder="1" applyAlignment="1" applyProtection="1">
      <alignment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vertical="center" wrapText="1"/>
      <protection/>
    </xf>
    <xf numFmtId="58" fontId="7" fillId="2" borderId="10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horizontal="center" vertical="top"/>
      <protection/>
    </xf>
    <xf numFmtId="0" fontId="2" fillId="18" borderId="0" xfId="0" applyNumberFormat="1" applyFont="1" applyFill="1" applyBorder="1" applyAlignment="1" applyProtection="1">
      <alignment vertical="top"/>
      <protection/>
    </xf>
    <xf numFmtId="0" fontId="0" fillId="2" borderId="15" xfId="0" applyNumberFormat="1" applyFont="1" applyFill="1" applyBorder="1" applyAlignment="1" applyProtection="1">
      <alignment horizontal="center" vertical="justify"/>
      <protection/>
    </xf>
    <xf numFmtId="0" fontId="9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horizontal="left" textRotation="90"/>
      <protection/>
    </xf>
    <xf numFmtId="0" fontId="0" fillId="2" borderId="10" xfId="0" applyNumberFormat="1" applyFont="1" applyFill="1" applyBorder="1" applyAlignment="1" applyProtection="1">
      <alignment horizontal="left" textRotation="90"/>
      <protection/>
    </xf>
    <xf numFmtId="0" fontId="0" fillId="2" borderId="18" xfId="0" applyNumberFormat="1" applyFont="1" applyFill="1" applyBorder="1" applyAlignment="1" applyProtection="1">
      <alignment vertical="center"/>
      <protection/>
    </xf>
    <xf numFmtId="0" fontId="0" fillId="2" borderId="10" xfId="0" applyNumberFormat="1" applyFont="1" applyFill="1" applyBorder="1" applyAlignment="1" applyProtection="1">
      <alignment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9" xfId="0" applyNumberFormat="1" applyFont="1" applyFill="1" applyBorder="1" applyAlignment="1" applyProtection="1">
      <alignment horizontal="center" vertical="center" wrapText="1"/>
      <protection/>
    </xf>
    <xf numFmtId="0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20" xfId="0" applyNumberFormat="1" applyFont="1" applyFill="1" applyBorder="1" applyAlignment="1" applyProtection="1">
      <alignment vertical="center" wrapText="1"/>
      <protection/>
    </xf>
    <xf numFmtId="0" fontId="0" fillId="2" borderId="17" xfId="0" applyNumberFormat="1" applyFont="1" applyFill="1" applyBorder="1" applyAlignment="1" applyProtection="1">
      <alignment vertical="center" wrapText="1"/>
      <protection/>
    </xf>
    <xf numFmtId="0" fontId="9" fillId="2" borderId="17" xfId="0" applyNumberFormat="1" applyFont="1" applyFill="1" applyBorder="1" applyAlignment="1" applyProtection="1">
      <alignment vertical="center" wrapText="1"/>
      <protection/>
    </xf>
    <xf numFmtId="0" fontId="0" fillId="2" borderId="10" xfId="0" applyNumberFormat="1" applyFont="1" applyFill="1" applyBorder="1" applyAlignment="1" applyProtection="1">
      <alignment horizontal="left"/>
      <protection/>
    </xf>
    <xf numFmtId="0" fontId="0" fillId="2" borderId="21" xfId="0" applyNumberFormat="1" applyFont="1" applyFill="1" applyBorder="1" applyAlignment="1" applyProtection="1">
      <alignment horizontal="center" vertical="center" textRotation="90"/>
      <protection/>
    </xf>
    <xf numFmtId="0" fontId="0" fillId="2" borderId="22" xfId="0" applyNumberFormat="1" applyFont="1" applyFill="1" applyBorder="1" applyAlignment="1" applyProtection="1">
      <alignment horizontal="center" vertical="center" textRotation="90"/>
      <protection/>
    </xf>
    <xf numFmtId="0" fontId="0" fillId="2" borderId="22" xfId="0" applyNumberFormat="1" applyFont="1" applyFill="1" applyBorder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horizontal="center" vertical="center" wrapText="1"/>
      <protection/>
    </xf>
    <xf numFmtId="0" fontId="0" fillId="18" borderId="22" xfId="0" applyNumberFormat="1" applyFont="1" applyFill="1" applyBorder="1" applyAlignment="1" applyProtection="1">
      <alignment horizontal="center" vertical="center" wrapText="1"/>
      <protection/>
    </xf>
    <xf numFmtId="0" fontId="0" fillId="18" borderId="18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NumberFormat="1" applyFont="1" applyFill="1" applyBorder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vertical="top"/>
      <protection/>
    </xf>
    <xf numFmtId="0" fontId="0" fillId="2" borderId="10" xfId="0" applyNumberFormat="1" applyFont="1" applyFill="1" applyBorder="1" applyAlignment="1" applyProtection="1">
      <alignment vertical="top"/>
      <protection/>
    </xf>
    <xf numFmtId="0" fontId="0" fillId="18" borderId="23" xfId="0" applyNumberFormat="1" applyFont="1" applyFill="1" applyBorder="1" applyAlignment="1" applyProtection="1">
      <alignment vertical="top"/>
      <protection/>
    </xf>
    <xf numFmtId="0" fontId="0" fillId="18" borderId="24" xfId="0" applyNumberFormat="1" applyFont="1" applyFill="1" applyBorder="1" applyAlignment="1" applyProtection="1">
      <alignment vertical="top"/>
      <protection/>
    </xf>
    <xf numFmtId="0" fontId="3" fillId="2" borderId="19" xfId="0" applyNumberFormat="1" applyFont="1" applyFill="1" applyBorder="1" applyAlignment="1" applyProtection="1">
      <alignment horizontal="center" vertical="center" textRotation="90"/>
      <protection/>
    </xf>
    <xf numFmtId="0" fontId="3" fillId="2" borderId="10" xfId="0" applyNumberFormat="1" applyFont="1" applyFill="1" applyBorder="1" applyAlignment="1" applyProtection="1">
      <alignment horizontal="center" vertical="center" textRotation="90"/>
      <protection/>
    </xf>
    <xf numFmtId="0" fontId="0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justify"/>
      <protection/>
    </xf>
    <xf numFmtId="0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25" xfId="0" applyNumberFormat="1" applyFont="1" applyFill="1" applyBorder="1" applyAlignment="1" applyProtection="1">
      <alignment horizontal="center" vertical="center" wrapText="1"/>
      <protection/>
    </xf>
    <xf numFmtId="0" fontId="0" fillId="2" borderId="22" xfId="0" applyNumberFormat="1" applyFont="1" applyFill="1" applyBorder="1" applyAlignment="1" applyProtection="1">
      <alignment vertical="top"/>
      <protection/>
    </xf>
    <xf numFmtId="0" fontId="0" fillId="18" borderId="26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justify"/>
      <protection/>
    </xf>
    <xf numFmtId="0" fontId="2" fillId="0" borderId="10" xfId="0" applyNumberFormat="1" applyFont="1" applyFill="1" applyBorder="1" applyAlignment="1" applyProtection="1">
      <alignment horizontal="center" vertical="justify"/>
      <protection/>
    </xf>
    <xf numFmtId="0" fontId="0" fillId="0" borderId="10" xfId="0" applyNumberFormat="1" applyFont="1" applyFill="1" applyBorder="1" applyAlignment="1" applyProtection="1">
      <alignment horizontal="center" textRotation="90"/>
      <protection/>
    </xf>
    <xf numFmtId="0" fontId="0" fillId="0" borderId="10" xfId="0" applyNumberFormat="1" applyFont="1" applyFill="1" applyBorder="1" applyAlignment="1" applyProtection="1">
      <alignment horizontal="center" vertical="justify" textRotation="90"/>
      <protection/>
    </xf>
    <xf numFmtId="0" fontId="0" fillId="0" borderId="11" xfId="0" applyNumberFormat="1" applyFont="1" applyFill="1" applyBorder="1" applyAlignment="1" applyProtection="1">
      <alignment horizontal="center" vertical="justify"/>
      <protection/>
    </xf>
    <xf numFmtId="0" fontId="0" fillId="0" borderId="12" xfId="0" applyNumberFormat="1" applyFont="1" applyFill="1" applyBorder="1" applyAlignment="1" applyProtection="1">
      <alignment horizontal="center" vertical="justify"/>
      <protection/>
    </xf>
    <xf numFmtId="0" fontId="2" fillId="0" borderId="12" xfId="0" applyNumberFormat="1" applyFont="1" applyFill="1" applyBorder="1" applyAlignment="1" applyProtection="1">
      <alignment horizontal="center" vertical="justify"/>
      <protection/>
    </xf>
    <xf numFmtId="0" fontId="0" fillId="0" borderId="12" xfId="0" applyNumberFormat="1" applyFont="1" applyFill="1" applyBorder="1" applyAlignment="1" applyProtection="1">
      <alignment horizontal="center" textRotation="90"/>
      <protection/>
    </xf>
    <xf numFmtId="0" fontId="0" fillId="0" borderId="12" xfId="0" applyNumberFormat="1" applyFont="1" applyFill="1" applyBorder="1" applyAlignment="1" applyProtection="1">
      <alignment horizontal="center" vertical="justify" textRotation="90"/>
      <protection/>
    </xf>
    <xf numFmtId="0" fontId="0" fillId="0" borderId="13" xfId="0" applyNumberFormat="1" applyFont="1" applyFill="1" applyBorder="1" applyAlignment="1" applyProtection="1">
      <alignment horizontal="center" vertical="justify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4" fillId="18" borderId="17" xfId="0" applyNumberFormat="1" applyFont="1" applyFill="1" applyBorder="1" applyAlignment="1" applyProtection="1">
      <alignment vertical="center" wrapText="1"/>
      <protection/>
    </xf>
    <xf numFmtId="58" fontId="6" fillId="0" borderId="17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58" fontId="6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12" fillId="0" borderId="27" xfId="0" applyNumberFormat="1" applyFont="1" applyFill="1" applyBorder="1" applyAlignment="1" applyProtection="1">
      <alignment vertical="center" wrapText="1"/>
      <protection/>
    </xf>
    <xf numFmtId="0" fontId="12" fillId="18" borderId="12" xfId="0" applyNumberFormat="1" applyFont="1" applyFill="1" applyBorder="1" applyAlignment="1" applyProtection="1">
      <alignment vertical="center" wrapText="1"/>
      <protection/>
    </xf>
    <xf numFmtId="58" fontId="13" fillId="2" borderId="12" xfId="0" applyNumberFormat="1" applyFont="1" applyFill="1" applyBorder="1" applyAlignment="1" applyProtection="1">
      <alignment vertical="center" wrapText="1"/>
      <protection/>
    </xf>
    <xf numFmtId="0" fontId="13" fillId="2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13" fillId="2" borderId="12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5" fillId="15" borderId="17" xfId="0" applyNumberFormat="1" applyFont="1" applyFill="1" applyBorder="1" applyAlignment="1" applyProtection="1">
      <alignment vertical="center" wrapText="1"/>
      <protection/>
    </xf>
    <xf numFmtId="0" fontId="5" fillId="15" borderId="10" xfId="0" applyNumberFormat="1" applyFont="1" applyFill="1" applyBorder="1" applyAlignment="1" applyProtection="1">
      <alignment vertical="center" wrapText="1"/>
      <protection/>
    </xf>
    <xf numFmtId="0" fontId="12" fillId="0" borderId="23" xfId="0" applyNumberFormat="1" applyFont="1" applyFill="1" applyBorder="1" applyAlignment="1" applyProtection="1">
      <alignment vertical="center" wrapText="1"/>
      <protection/>
    </xf>
    <xf numFmtId="0" fontId="12" fillId="18" borderId="24" xfId="0" applyNumberFormat="1" applyFont="1" applyFill="1" applyBorder="1" applyAlignment="1" applyProtection="1">
      <alignment vertical="center" wrapText="1"/>
      <protection/>
    </xf>
    <xf numFmtId="58" fontId="13" fillId="2" borderId="24" xfId="0" applyNumberFormat="1" applyFont="1" applyFill="1" applyBorder="1" applyAlignment="1" applyProtection="1">
      <alignment vertical="center" wrapText="1"/>
      <protection/>
    </xf>
    <xf numFmtId="0" fontId="14" fillId="2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vertical="center" wrapText="1"/>
      <protection/>
    </xf>
    <xf numFmtId="0" fontId="13" fillId="2" borderId="2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justify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textRotation="90"/>
      <protection/>
    </xf>
    <xf numFmtId="0" fontId="0" fillId="0" borderId="10" xfId="0" applyNumberFormat="1" applyFont="1" applyFill="1" applyBorder="1" applyAlignment="1" applyProtection="1">
      <alignment horizontal="left" textRotation="90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NumberFormat="1" applyFont="1" applyFill="1" applyBorder="1" applyAlignment="1" applyProtection="1">
      <alignment horizontal="center" vertical="center" textRotation="90"/>
      <protection/>
    </xf>
    <xf numFmtId="0" fontId="0" fillId="0" borderId="28" xfId="0" applyNumberFormat="1" applyFont="1" applyFill="1" applyBorder="1" applyAlignment="1" applyProtection="1">
      <alignment horizontal="center" vertical="center" textRotation="90"/>
      <protection/>
    </xf>
    <xf numFmtId="0" fontId="9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12" xfId="0" applyNumberFormat="1" applyFont="1" applyFill="1" applyBorder="1" applyAlignment="1" applyProtection="1">
      <alignment vertical="center"/>
      <protection/>
    </xf>
    <xf numFmtId="0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textRotation="90"/>
      <protection/>
    </xf>
    <xf numFmtId="0" fontId="0" fillId="2" borderId="12" xfId="0" applyNumberFormat="1" applyFont="1" applyFill="1" applyBorder="1" applyAlignment="1" applyProtection="1">
      <alignment horizontal="center" vertical="center" textRotation="90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9" fillId="2" borderId="10" xfId="0" applyNumberFormat="1" applyFont="1" applyFill="1" applyBorder="1" applyAlignment="1" applyProtection="1">
      <alignment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textRotation="90"/>
      <protection/>
    </xf>
    <xf numFmtId="0" fontId="3" fillId="2" borderId="17" xfId="0" applyNumberFormat="1" applyFont="1" applyFill="1" applyBorder="1" applyAlignment="1" applyProtection="1">
      <alignment horizontal="center" vertical="justify"/>
      <protection/>
    </xf>
    <xf numFmtId="0" fontId="10" fillId="2" borderId="21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vertical="justify"/>
      <protection/>
    </xf>
    <xf numFmtId="0" fontId="10" fillId="2" borderId="22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justify"/>
      <protection/>
    </xf>
    <xf numFmtId="0" fontId="10" fillId="2" borderId="28" xfId="0" applyNumberFormat="1" applyFont="1" applyFill="1" applyBorder="1" applyAlignment="1" applyProtection="1">
      <alignment horizontal="center" vertical="center" wrapText="1"/>
      <protection/>
    </xf>
    <xf numFmtId="0" fontId="3" fillId="2" borderId="24" xfId="0" applyNumberFormat="1" applyFont="1" applyFill="1" applyBorder="1" applyAlignment="1" applyProtection="1">
      <alignment horizontal="center" vertical="justify"/>
      <protection/>
    </xf>
    <xf numFmtId="0" fontId="10" fillId="2" borderId="26" xfId="0" applyNumberFormat="1" applyFont="1" applyFill="1" applyBorder="1" applyAlignment="1" applyProtection="1">
      <alignment horizontal="center" vertical="center" wrapText="1"/>
      <protection/>
    </xf>
    <xf numFmtId="0" fontId="0" fillId="19" borderId="29" xfId="0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58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5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left" vertical="center" wrapText="1"/>
      <protection/>
    </xf>
    <xf numFmtId="58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left" vertical="center" wrapText="1"/>
      <protection/>
    </xf>
    <xf numFmtId="0" fontId="16" fillId="0" borderId="30" xfId="0" applyNumberFormat="1" applyFont="1" applyFill="1" applyBorder="1" applyAlignment="1" applyProtection="1">
      <alignment vertical="center" wrapText="1"/>
      <protection/>
    </xf>
    <xf numFmtId="58" fontId="16" fillId="0" borderId="30" xfId="0" applyNumberFormat="1" applyFont="1" applyFill="1" applyBorder="1" applyAlignment="1" applyProtection="1">
      <alignment vertical="center" wrapText="1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16" fillId="0" borderId="17" xfId="0" applyNumberFormat="1" applyFont="1" applyFill="1" applyBorder="1" applyAlignment="1" applyProtection="1">
      <alignment vertical="center" wrapText="1"/>
      <protection/>
    </xf>
    <xf numFmtId="58" fontId="16" fillId="0" borderId="17" xfId="0" applyNumberFormat="1" applyFont="1" applyFill="1" applyBorder="1" applyAlignment="1" applyProtection="1">
      <alignment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58" fontId="16" fillId="0" borderId="10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20" borderId="30" xfId="0" applyNumberFormat="1" applyFont="1" applyFill="1" applyBorder="1" applyAlignment="1" applyProtection="1">
      <alignment horizontal="left" vertical="center" wrapText="1"/>
      <protection/>
    </xf>
    <xf numFmtId="58" fontId="0" fillId="20" borderId="30" xfId="0" applyNumberFormat="1" applyFont="1" applyFill="1" applyBorder="1" applyAlignment="1" applyProtection="1">
      <alignment horizontal="center" vertical="center" wrapText="1"/>
      <protection/>
    </xf>
    <xf numFmtId="0" fontId="9" fillId="20" borderId="30" xfId="0" applyNumberFormat="1" applyFont="1" applyFill="1" applyBorder="1" applyAlignment="1" applyProtection="1">
      <alignment horizontal="center" vertical="center" wrapText="1"/>
      <protection/>
    </xf>
    <xf numFmtId="0" fontId="0" fillId="20" borderId="30" xfId="0" applyNumberFormat="1" applyFont="1" applyFill="1" applyBorder="1" applyAlignment="1" applyProtection="1">
      <alignment vertical="top" wrapText="1"/>
      <protection/>
    </xf>
    <xf numFmtId="0" fontId="0" fillId="20" borderId="30" xfId="0" applyNumberFormat="1" applyFont="1" applyFill="1" applyBorder="1" applyAlignment="1" applyProtection="1">
      <alignment horizontal="center" vertical="center" wrapText="1"/>
      <protection/>
    </xf>
    <xf numFmtId="0" fontId="9" fillId="2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58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58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20" borderId="31" xfId="0" applyNumberFormat="1" applyFont="1" applyFill="1" applyBorder="1" applyAlignment="1" applyProtection="1">
      <alignment horizontal="left" vertical="center" wrapText="1"/>
      <protection/>
    </xf>
    <xf numFmtId="58" fontId="0" fillId="20" borderId="31" xfId="0" applyNumberFormat="1" applyFont="1" applyFill="1" applyBorder="1" applyAlignment="1" applyProtection="1">
      <alignment horizontal="center" vertical="center" wrapText="1"/>
      <protection/>
    </xf>
    <xf numFmtId="0" fontId="9" fillId="20" borderId="31" xfId="0" applyNumberFormat="1" applyFont="1" applyFill="1" applyBorder="1" applyAlignment="1" applyProtection="1">
      <alignment horizontal="center" vertical="center" wrapText="1"/>
      <protection/>
    </xf>
    <xf numFmtId="0" fontId="0" fillId="20" borderId="31" xfId="0" applyNumberFormat="1" applyFont="1" applyFill="1" applyBorder="1" applyAlignment="1" applyProtection="1">
      <alignment vertical="top" wrapText="1"/>
      <protection/>
    </xf>
    <xf numFmtId="0" fontId="0" fillId="20" borderId="31" xfId="0" applyNumberFormat="1" applyFont="1" applyFill="1" applyBorder="1" applyAlignment="1" applyProtection="1">
      <alignment horizontal="center" vertical="center" wrapText="1"/>
      <protection/>
    </xf>
    <xf numFmtId="0" fontId="9" fillId="2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center" wrapText="1"/>
      <protection/>
    </xf>
    <xf numFmtId="0" fontId="0" fillId="0" borderId="37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 applyProtection="1">
      <alignment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horizontal="center" vertical="justify"/>
      <protection/>
    </xf>
    <xf numFmtId="0" fontId="18" fillId="0" borderId="21" xfId="0" applyNumberFormat="1" applyFont="1" applyFill="1" applyBorder="1" applyAlignment="1" applyProtection="1">
      <alignment horizontal="center" vertical="justify"/>
      <protection/>
    </xf>
    <xf numFmtId="0" fontId="15" fillId="0" borderId="10" xfId="0" applyNumberFormat="1" applyFont="1" applyFill="1" applyBorder="1" applyAlignment="1" applyProtection="1">
      <alignment horizontal="center" vertical="justify"/>
      <protection/>
    </xf>
    <xf numFmtId="0" fontId="18" fillId="0" borderId="22" xfId="0" applyNumberFormat="1" applyFont="1" applyFill="1" applyBorder="1" applyAlignment="1" applyProtection="1">
      <alignment horizontal="center" vertical="justify"/>
      <protection/>
    </xf>
    <xf numFmtId="0" fontId="15" fillId="0" borderId="22" xfId="0" applyNumberFormat="1" applyFont="1" applyFill="1" applyBorder="1" applyAlignment="1" applyProtection="1">
      <alignment horizontal="center" vertical="justify"/>
      <protection/>
    </xf>
    <xf numFmtId="0" fontId="15" fillId="0" borderId="30" xfId="0" applyNumberFormat="1" applyFont="1" applyFill="1" applyBorder="1" applyAlignment="1" applyProtection="1">
      <alignment horizontal="center" vertical="justify"/>
      <protection/>
    </xf>
    <xf numFmtId="0" fontId="15" fillId="0" borderId="28" xfId="0" applyNumberFormat="1" applyFont="1" applyFill="1" applyBorder="1" applyAlignment="1" applyProtection="1">
      <alignment horizontal="center" vertical="justify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justify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justify"/>
      <protection/>
    </xf>
    <xf numFmtId="0" fontId="15" fillId="20" borderId="30" xfId="0" applyNumberFormat="1" applyFont="1" applyFill="1" applyBorder="1" applyAlignment="1" applyProtection="1">
      <alignment horizontal="center" vertical="justify"/>
      <protection/>
    </xf>
    <xf numFmtId="0" fontId="0" fillId="20" borderId="28" xfId="0" applyNumberFormat="1" applyFont="1" applyFill="1" applyBorder="1" applyAlignment="1" applyProtection="1">
      <alignment horizontal="center" vertical="justify"/>
      <protection/>
    </xf>
    <xf numFmtId="0" fontId="15" fillId="0" borderId="38" xfId="0" applyNumberFormat="1" applyFont="1" applyFill="1" applyBorder="1" applyAlignment="1" applyProtection="1">
      <alignment horizontal="center" vertical="justify"/>
      <protection/>
    </xf>
    <xf numFmtId="0" fontId="18" fillId="0" borderId="38" xfId="0" applyNumberFormat="1" applyFont="1" applyFill="1" applyBorder="1" applyAlignment="1" applyProtection="1">
      <alignment horizontal="center" vertical="justify"/>
      <protection/>
    </xf>
    <xf numFmtId="0" fontId="15" fillId="0" borderId="24" xfId="0" applyNumberFormat="1" applyFont="1" applyFill="1" applyBorder="1" applyAlignment="1" applyProtection="1">
      <alignment horizontal="center" vertical="justify"/>
      <protection/>
    </xf>
    <xf numFmtId="0" fontId="18" fillId="0" borderId="26" xfId="0" applyNumberFormat="1" applyFont="1" applyFill="1" applyBorder="1" applyAlignment="1" applyProtection="1">
      <alignment horizontal="center" vertical="justify"/>
      <protection/>
    </xf>
    <xf numFmtId="0" fontId="15" fillId="20" borderId="31" xfId="0" applyNumberFormat="1" applyFont="1" applyFill="1" applyBorder="1" applyAlignment="1" applyProtection="1">
      <alignment horizontal="center" vertical="justify"/>
      <protection/>
    </xf>
    <xf numFmtId="0" fontId="18" fillId="20" borderId="41" xfId="0" applyNumberFormat="1" applyFont="1" applyFill="1" applyBorder="1" applyAlignment="1" applyProtection="1">
      <alignment horizontal="center" vertical="justify"/>
      <protection/>
    </xf>
    <xf numFmtId="0" fontId="0" fillId="0" borderId="26" xfId="0" applyNumberFormat="1" applyFont="1" applyFill="1" applyBorder="1" applyAlignment="1" applyProtection="1">
      <alignment horizontal="center" vertical="justify"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="75" zoomScaleSheetLayoutView="75" workbookViewId="0" topLeftCell="A1">
      <selection activeCell="B35" sqref="B35:T35"/>
    </sheetView>
  </sheetViews>
  <sheetFormatPr defaultColWidth="9.140625" defaultRowHeight="12.75"/>
  <cols>
    <col min="1" max="1" width="5.8515625" style="0" customWidth="1"/>
    <col min="2" max="2" width="19.140625" style="147" customWidth="1"/>
    <col min="3" max="3" width="11.140625" style="78" customWidth="1"/>
    <col min="4" max="4" width="22.7109375" style="0" customWidth="1"/>
    <col min="5" max="5" width="19.7109375" style="0" customWidth="1"/>
    <col min="6" max="7" width="13.140625" style="0" customWidth="1"/>
    <col min="8" max="8" width="20.140625" style="148" customWidth="1"/>
    <col min="9" max="9" width="10.28125" style="0" customWidth="1"/>
    <col min="10" max="10" width="5.00390625" style="0" hidden="1" customWidth="1"/>
    <col min="11" max="11" width="5.140625" style="0" hidden="1" customWidth="1"/>
    <col min="12" max="12" width="5.00390625" style="0" hidden="1" customWidth="1"/>
    <col min="13" max="15" width="5.140625" style="0" hidden="1" customWidth="1"/>
    <col min="16" max="16" width="10.57421875" style="0" customWidth="1"/>
    <col min="17" max="17" width="9.57421875" style="0" customWidth="1"/>
    <col min="18" max="18" width="11.28125" style="0" customWidth="1"/>
    <col min="19" max="19" width="11.28125" style="149" customWidth="1"/>
    <col min="20" max="20" width="6.7109375" style="78" customWidth="1"/>
  </cols>
  <sheetData>
    <row r="1" spans="1:20" ht="42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1" ht="86.25" customHeight="1">
      <c r="A2" s="150" t="s">
        <v>1</v>
      </c>
      <c r="B2" s="151" t="s">
        <v>2</v>
      </c>
      <c r="C2" s="152" t="s">
        <v>3</v>
      </c>
      <c r="D2" s="153" t="s">
        <v>4</v>
      </c>
      <c r="E2" s="152" t="s">
        <v>5</v>
      </c>
      <c r="F2" s="152" t="s">
        <v>6</v>
      </c>
      <c r="G2" s="152" t="s">
        <v>7</v>
      </c>
      <c r="H2" s="154" t="s">
        <v>8</v>
      </c>
      <c r="I2" s="214" t="s">
        <v>9</v>
      </c>
      <c r="J2" s="215"/>
      <c r="K2" s="215"/>
      <c r="L2" s="216"/>
      <c r="M2" s="217" t="s">
        <v>10</v>
      </c>
      <c r="N2" s="218"/>
      <c r="O2" s="218"/>
      <c r="P2" s="219" t="s">
        <v>10</v>
      </c>
      <c r="Q2" s="222"/>
      <c r="R2" s="222" t="s">
        <v>11</v>
      </c>
      <c r="S2" s="223" t="s">
        <v>12</v>
      </c>
      <c r="T2" s="217"/>
      <c r="U2" s="224"/>
    </row>
    <row r="3" spans="1:20" ht="12.75" customHeight="1" hidden="1">
      <c r="A3" s="155"/>
      <c r="B3" s="156"/>
      <c r="C3" s="157"/>
      <c r="D3" s="158"/>
      <c r="E3" s="158"/>
      <c r="F3" s="158"/>
      <c r="G3" s="158"/>
      <c r="H3" s="159"/>
      <c r="I3" s="158"/>
      <c r="J3" s="158"/>
      <c r="K3" s="158"/>
      <c r="L3" s="158"/>
      <c r="M3" s="158"/>
      <c r="N3" s="158"/>
      <c r="O3" s="158"/>
      <c r="P3" s="186"/>
      <c r="Q3" s="186"/>
      <c r="R3" s="186"/>
      <c r="S3" s="225"/>
      <c r="T3" s="226"/>
    </row>
    <row r="4" spans="1:20" ht="12.75" customHeight="1" hidden="1">
      <c r="A4" s="160"/>
      <c r="B4" s="156"/>
      <c r="C4" s="157"/>
      <c r="D4" s="158"/>
      <c r="E4" s="158"/>
      <c r="F4" s="158"/>
      <c r="G4" s="158"/>
      <c r="H4" s="159"/>
      <c r="I4" s="158"/>
      <c r="J4" s="158"/>
      <c r="K4" s="158"/>
      <c r="L4" s="158"/>
      <c r="M4" s="158"/>
      <c r="N4" s="158"/>
      <c r="O4" s="158"/>
      <c r="P4" s="178"/>
      <c r="Q4" s="178"/>
      <c r="R4" s="178"/>
      <c r="S4" s="227"/>
      <c r="T4" s="228"/>
    </row>
    <row r="5" spans="1:21" ht="57" customHeight="1">
      <c r="A5" s="161">
        <v>10</v>
      </c>
      <c r="B5" s="162" t="s">
        <v>13</v>
      </c>
      <c r="C5" s="163">
        <v>39187</v>
      </c>
      <c r="D5" s="117" t="s">
        <v>14</v>
      </c>
      <c r="E5" s="164" t="s">
        <v>15</v>
      </c>
      <c r="F5" s="122" t="s">
        <v>16</v>
      </c>
      <c r="G5" s="122"/>
      <c r="H5" s="165" t="s">
        <v>17</v>
      </c>
      <c r="I5" s="122">
        <v>12</v>
      </c>
      <c r="J5" s="122"/>
      <c r="K5" s="122"/>
      <c r="L5" s="122"/>
      <c r="M5" s="122"/>
      <c r="N5" s="122"/>
      <c r="O5" s="122"/>
      <c r="P5" s="122">
        <v>30</v>
      </c>
      <c r="Q5" s="122">
        <v>30</v>
      </c>
      <c r="R5" s="122">
        <f aca="true" t="shared" si="0" ref="R5:R40">(P5+Q5)/2</f>
        <v>30</v>
      </c>
      <c r="S5" s="229">
        <f aca="true" t="shared" si="1" ref="S5:S41">I5+R5</f>
        <v>42</v>
      </c>
      <c r="T5" s="230">
        <v>1</v>
      </c>
      <c r="U5" s="224"/>
    </row>
    <row r="6" spans="1:20" ht="44.25" customHeight="1">
      <c r="A6" s="166">
        <v>24</v>
      </c>
      <c r="B6" s="167" t="s">
        <v>18</v>
      </c>
      <c r="C6" s="168">
        <v>39240</v>
      </c>
      <c r="D6" s="152" t="s">
        <v>19</v>
      </c>
      <c r="E6" s="169" t="s">
        <v>20</v>
      </c>
      <c r="F6" s="123" t="s">
        <v>21</v>
      </c>
      <c r="G6" s="123" t="s">
        <v>22</v>
      </c>
      <c r="H6" s="154" t="s">
        <v>17</v>
      </c>
      <c r="I6" s="123">
        <v>10</v>
      </c>
      <c r="J6" s="220"/>
      <c r="K6" s="220"/>
      <c r="L6" s="220"/>
      <c r="M6" s="220"/>
      <c r="N6" s="220"/>
      <c r="O6" s="220"/>
      <c r="P6" s="123">
        <v>27</v>
      </c>
      <c r="Q6" s="123">
        <v>27.6</v>
      </c>
      <c r="R6" s="123">
        <f t="shared" si="0"/>
        <v>27.3</v>
      </c>
      <c r="S6" s="231">
        <f t="shared" si="1"/>
        <v>37.3</v>
      </c>
      <c r="T6" s="232">
        <v>2</v>
      </c>
    </row>
    <row r="7" spans="1:21" ht="44.25" customHeight="1">
      <c r="A7" s="166">
        <v>25</v>
      </c>
      <c r="B7" s="167" t="s">
        <v>23</v>
      </c>
      <c r="C7" s="168"/>
      <c r="D7" s="152" t="s">
        <v>19</v>
      </c>
      <c r="E7" s="123" t="s">
        <v>24</v>
      </c>
      <c r="F7" s="123" t="s">
        <v>21</v>
      </c>
      <c r="G7" s="123"/>
      <c r="H7" s="154" t="s">
        <v>25</v>
      </c>
      <c r="I7" s="123">
        <v>10</v>
      </c>
      <c r="J7" s="123"/>
      <c r="K7" s="123"/>
      <c r="L7" s="123"/>
      <c r="M7" s="123"/>
      <c r="N7" s="123"/>
      <c r="O7" s="123"/>
      <c r="P7" s="123">
        <v>22</v>
      </c>
      <c r="Q7" s="123">
        <v>28.8</v>
      </c>
      <c r="R7" s="123">
        <f t="shared" si="0"/>
        <v>25.4</v>
      </c>
      <c r="S7" s="231">
        <f t="shared" si="1"/>
        <v>35.4</v>
      </c>
      <c r="T7" s="232">
        <v>3</v>
      </c>
      <c r="U7" s="224"/>
    </row>
    <row r="8" spans="1:21" ht="44.25" customHeight="1">
      <c r="A8" s="166">
        <v>9</v>
      </c>
      <c r="B8" s="167" t="s">
        <v>26</v>
      </c>
      <c r="C8" s="168">
        <v>39193</v>
      </c>
      <c r="D8" s="152" t="s">
        <v>14</v>
      </c>
      <c r="E8" s="169" t="s">
        <v>27</v>
      </c>
      <c r="F8" s="123" t="s">
        <v>21</v>
      </c>
      <c r="G8" s="123"/>
      <c r="H8" s="154" t="s">
        <v>17</v>
      </c>
      <c r="I8" s="123">
        <v>9</v>
      </c>
      <c r="J8" s="123"/>
      <c r="K8" s="123"/>
      <c r="L8" s="123"/>
      <c r="M8" s="123"/>
      <c r="N8" s="123"/>
      <c r="O8" s="123"/>
      <c r="P8" s="123">
        <v>23</v>
      </c>
      <c r="Q8" s="123">
        <v>24.6</v>
      </c>
      <c r="R8" s="123">
        <f t="shared" si="0"/>
        <v>23.8</v>
      </c>
      <c r="S8" s="231">
        <f t="shared" si="1"/>
        <v>32.8</v>
      </c>
      <c r="T8" s="233">
        <v>4</v>
      </c>
      <c r="U8" s="224"/>
    </row>
    <row r="9" spans="1:21" ht="44.25" customHeight="1">
      <c r="A9" s="170">
        <v>23</v>
      </c>
      <c r="B9" s="171" t="s">
        <v>28</v>
      </c>
      <c r="C9" s="172">
        <v>39394</v>
      </c>
      <c r="D9" s="173" t="s">
        <v>29</v>
      </c>
      <c r="E9" s="174" t="s">
        <v>30</v>
      </c>
      <c r="F9" s="174" t="s">
        <v>21</v>
      </c>
      <c r="G9" s="174"/>
      <c r="H9" s="175" t="s">
        <v>31</v>
      </c>
      <c r="I9" s="174">
        <v>9</v>
      </c>
      <c r="J9" s="174"/>
      <c r="K9" s="174"/>
      <c r="L9" s="174"/>
      <c r="M9" s="174"/>
      <c r="N9" s="174"/>
      <c r="O9" s="174"/>
      <c r="P9" s="174">
        <v>0</v>
      </c>
      <c r="Q9" s="174">
        <v>0</v>
      </c>
      <c r="R9" s="174">
        <f t="shared" si="0"/>
        <v>0</v>
      </c>
      <c r="S9" s="234">
        <f t="shared" si="1"/>
        <v>9</v>
      </c>
      <c r="T9" s="235">
        <v>5</v>
      </c>
      <c r="U9" s="224"/>
    </row>
    <row r="10" spans="1:21" ht="71.25" customHeight="1">
      <c r="A10" s="161">
        <v>3</v>
      </c>
      <c r="B10" s="162" t="s">
        <v>32</v>
      </c>
      <c r="C10" s="163">
        <v>38113</v>
      </c>
      <c r="D10" s="117" t="s">
        <v>33</v>
      </c>
      <c r="E10" s="164" t="s">
        <v>34</v>
      </c>
      <c r="F10" s="122" t="s">
        <v>35</v>
      </c>
      <c r="G10" s="122"/>
      <c r="H10" s="165" t="s">
        <v>36</v>
      </c>
      <c r="I10" s="122">
        <v>18</v>
      </c>
      <c r="J10" s="122"/>
      <c r="K10" s="122"/>
      <c r="L10" s="122"/>
      <c r="M10" s="122"/>
      <c r="N10" s="122"/>
      <c r="O10" s="122"/>
      <c r="P10" s="122">
        <v>24</v>
      </c>
      <c r="Q10" s="122">
        <v>30</v>
      </c>
      <c r="R10" s="122">
        <f t="shared" si="0"/>
        <v>27</v>
      </c>
      <c r="S10" s="229">
        <f t="shared" si="1"/>
        <v>45</v>
      </c>
      <c r="T10" s="230">
        <v>1</v>
      </c>
      <c r="U10" s="224"/>
    </row>
    <row r="11" spans="1:21" ht="44.25" customHeight="1">
      <c r="A11" s="166">
        <v>30</v>
      </c>
      <c r="B11" s="167" t="s">
        <v>37</v>
      </c>
      <c r="C11" s="168"/>
      <c r="D11" s="152" t="s">
        <v>38</v>
      </c>
      <c r="E11" s="169" t="s">
        <v>39</v>
      </c>
      <c r="F11" s="123" t="s">
        <v>40</v>
      </c>
      <c r="G11" s="123"/>
      <c r="H11" s="154" t="s">
        <v>41</v>
      </c>
      <c r="I11" s="123">
        <v>13</v>
      </c>
      <c r="J11" s="123"/>
      <c r="K11" s="123"/>
      <c r="L11" s="123"/>
      <c r="M11" s="123"/>
      <c r="N11" s="123"/>
      <c r="O11" s="123"/>
      <c r="P11" s="123">
        <v>27</v>
      </c>
      <c r="Q11" s="123">
        <v>30</v>
      </c>
      <c r="R11" s="123">
        <f aca="true" t="shared" si="2" ref="R11:R18">(P11+Q11)/2</f>
        <v>28.5</v>
      </c>
      <c r="S11" s="231">
        <f aca="true" t="shared" si="3" ref="S11:S18">I11+R11</f>
        <v>41.5</v>
      </c>
      <c r="T11" s="232">
        <v>2</v>
      </c>
      <c r="U11" s="224"/>
    </row>
    <row r="12" spans="1:21" ht="44.25" customHeight="1">
      <c r="A12" s="166">
        <v>29</v>
      </c>
      <c r="B12" s="167" t="s">
        <v>42</v>
      </c>
      <c r="C12" s="168">
        <v>38502</v>
      </c>
      <c r="D12" s="152" t="s">
        <v>38</v>
      </c>
      <c r="E12" s="169" t="s">
        <v>43</v>
      </c>
      <c r="F12" s="123" t="s">
        <v>40</v>
      </c>
      <c r="G12" s="123"/>
      <c r="H12" s="154" t="s">
        <v>41</v>
      </c>
      <c r="I12" s="123">
        <v>14</v>
      </c>
      <c r="J12" s="123"/>
      <c r="K12" s="123"/>
      <c r="L12" s="123"/>
      <c r="M12" s="123"/>
      <c r="N12" s="123"/>
      <c r="O12" s="123"/>
      <c r="P12" s="123">
        <v>20</v>
      </c>
      <c r="Q12" s="123">
        <v>27.6</v>
      </c>
      <c r="R12" s="123">
        <f t="shared" si="2"/>
        <v>23.8</v>
      </c>
      <c r="S12" s="231">
        <f t="shared" si="3"/>
        <v>37.8</v>
      </c>
      <c r="T12" s="232">
        <v>3</v>
      </c>
      <c r="U12" s="224"/>
    </row>
    <row r="13" spans="1:21" ht="44.25" customHeight="1">
      <c r="A13" s="166">
        <v>12</v>
      </c>
      <c r="B13" s="167" t="s">
        <v>44</v>
      </c>
      <c r="C13" s="168">
        <v>38126</v>
      </c>
      <c r="D13" s="152" t="s">
        <v>45</v>
      </c>
      <c r="E13" s="169" t="s">
        <v>46</v>
      </c>
      <c r="F13" s="123" t="s">
        <v>40</v>
      </c>
      <c r="G13" s="123"/>
      <c r="H13" s="154" t="s">
        <v>47</v>
      </c>
      <c r="I13" s="123">
        <v>16</v>
      </c>
      <c r="J13" s="123"/>
      <c r="K13" s="123"/>
      <c r="L13" s="123"/>
      <c r="M13" s="123"/>
      <c r="N13" s="123"/>
      <c r="O13" s="123"/>
      <c r="P13" s="123">
        <v>14</v>
      </c>
      <c r="Q13" s="123">
        <v>24</v>
      </c>
      <c r="R13" s="123">
        <f t="shared" si="2"/>
        <v>19</v>
      </c>
      <c r="S13" s="231">
        <f t="shared" si="3"/>
        <v>35</v>
      </c>
      <c r="T13" s="233">
        <v>4</v>
      </c>
      <c r="U13" s="224"/>
    </row>
    <row r="14" spans="1:21" ht="44.25" customHeight="1">
      <c r="A14" s="170">
        <v>15</v>
      </c>
      <c r="B14" s="171" t="s">
        <v>48</v>
      </c>
      <c r="C14" s="172">
        <v>37830</v>
      </c>
      <c r="D14" s="173" t="s">
        <v>49</v>
      </c>
      <c r="E14" s="174" t="s">
        <v>50</v>
      </c>
      <c r="F14" s="174" t="s">
        <v>40</v>
      </c>
      <c r="G14" s="174" t="s">
        <v>51</v>
      </c>
      <c r="H14" s="175" t="s">
        <v>52</v>
      </c>
      <c r="I14" s="174">
        <v>11</v>
      </c>
      <c r="J14" s="174"/>
      <c r="K14" s="174"/>
      <c r="L14" s="174"/>
      <c r="M14" s="174"/>
      <c r="N14" s="174"/>
      <c r="O14" s="174"/>
      <c r="P14" s="174">
        <v>8</v>
      </c>
      <c r="Q14" s="174">
        <v>18</v>
      </c>
      <c r="R14" s="174">
        <f t="shared" si="2"/>
        <v>13</v>
      </c>
      <c r="S14" s="234">
        <f t="shared" si="3"/>
        <v>24</v>
      </c>
      <c r="T14" s="235">
        <v>5</v>
      </c>
      <c r="U14" s="224"/>
    </row>
    <row r="15" spans="1:21" ht="78" customHeight="1">
      <c r="A15" s="161">
        <v>1</v>
      </c>
      <c r="B15" s="162" t="s">
        <v>53</v>
      </c>
      <c r="C15" s="163">
        <v>38637</v>
      </c>
      <c r="D15" s="117" t="s">
        <v>54</v>
      </c>
      <c r="E15" s="164" t="s">
        <v>55</v>
      </c>
      <c r="F15" s="122" t="s">
        <v>56</v>
      </c>
      <c r="G15" s="122"/>
      <c r="H15" s="165" t="s">
        <v>57</v>
      </c>
      <c r="I15" s="122">
        <v>16</v>
      </c>
      <c r="J15" s="122"/>
      <c r="K15" s="122"/>
      <c r="L15" s="122"/>
      <c r="M15" s="122"/>
      <c r="N15" s="122"/>
      <c r="O15" s="122"/>
      <c r="P15" s="122">
        <v>27</v>
      </c>
      <c r="Q15" s="122">
        <v>27</v>
      </c>
      <c r="R15" s="122">
        <f t="shared" si="2"/>
        <v>27</v>
      </c>
      <c r="S15" s="229">
        <f t="shared" si="3"/>
        <v>43</v>
      </c>
      <c r="T15" s="230">
        <v>1</v>
      </c>
      <c r="U15" s="224"/>
    </row>
    <row r="16" spans="1:21" ht="44.25" customHeight="1">
      <c r="A16" s="166">
        <v>4</v>
      </c>
      <c r="B16" s="167" t="s">
        <v>58</v>
      </c>
      <c r="C16" s="168">
        <v>38924</v>
      </c>
      <c r="D16" s="152" t="s">
        <v>59</v>
      </c>
      <c r="E16" s="169" t="s">
        <v>60</v>
      </c>
      <c r="F16" s="123" t="s">
        <v>61</v>
      </c>
      <c r="G16" s="123"/>
      <c r="H16" s="154" t="s">
        <v>62</v>
      </c>
      <c r="I16" s="123">
        <v>11</v>
      </c>
      <c r="J16" s="123"/>
      <c r="K16" s="123"/>
      <c r="L16" s="123"/>
      <c r="M16" s="123"/>
      <c r="N16" s="123"/>
      <c r="O16" s="123"/>
      <c r="P16" s="123">
        <v>25</v>
      </c>
      <c r="Q16" s="123">
        <v>28</v>
      </c>
      <c r="R16" s="123">
        <f t="shared" si="2"/>
        <v>26.5</v>
      </c>
      <c r="S16" s="231">
        <f t="shared" si="3"/>
        <v>37.5</v>
      </c>
      <c r="T16" s="232">
        <v>2</v>
      </c>
      <c r="U16" s="224"/>
    </row>
    <row r="17" spans="1:21" ht="44.25" customHeight="1">
      <c r="A17" s="166">
        <v>5</v>
      </c>
      <c r="B17" s="167" t="s">
        <v>63</v>
      </c>
      <c r="C17" s="168">
        <v>38021</v>
      </c>
      <c r="D17" s="152" t="s">
        <v>64</v>
      </c>
      <c r="E17" s="169" t="s">
        <v>65</v>
      </c>
      <c r="F17" s="123" t="s">
        <v>61</v>
      </c>
      <c r="G17" s="123" t="s">
        <v>66</v>
      </c>
      <c r="H17" s="154" t="s">
        <v>67</v>
      </c>
      <c r="I17" s="123">
        <v>15</v>
      </c>
      <c r="J17" s="123"/>
      <c r="K17" s="123"/>
      <c r="L17" s="123"/>
      <c r="M17" s="123"/>
      <c r="N17" s="123"/>
      <c r="O17" s="123"/>
      <c r="P17" s="123">
        <v>11</v>
      </c>
      <c r="Q17" s="123">
        <v>18</v>
      </c>
      <c r="R17" s="123">
        <f t="shared" si="2"/>
        <v>14.5</v>
      </c>
      <c r="S17" s="231">
        <f t="shared" si="3"/>
        <v>29.5</v>
      </c>
      <c r="T17" s="232">
        <v>3</v>
      </c>
      <c r="U17" s="224"/>
    </row>
    <row r="18" spans="1:20" ht="66" customHeight="1">
      <c r="A18" s="170">
        <v>35</v>
      </c>
      <c r="B18" s="176" t="s">
        <v>68</v>
      </c>
      <c r="C18" s="177"/>
      <c r="D18" s="173" t="s">
        <v>69</v>
      </c>
      <c r="E18" s="174" t="s">
        <v>70</v>
      </c>
      <c r="F18" s="174" t="s">
        <v>61</v>
      </c>
      <c r="G18" s="178"/>
      <c r="H18" s="175" t="s">
        <v>36</v>
      </c>
      <c r="I18" s="178">
        <v>12</v>
      </c>
      <c r="J18" s="178"/>
      <c r="K18" s="178"/>
      <c r="L18" s="178"/>
      <c r="M18" s="178"/>
      <c r="N18" s="178"/>
      <c r="O18" s="178"/>
      <c r="P18" s="174">
        <v>9</v>
      </c>
      <c r="Q18" s="174">
        <v>24</v>
      </c>
      <c r="R18" s="174">
        <f t="shared" si="2"/>
        <v>16.5</v>
      </c>
      <c r="S18" s="234">
        <f t="shared" si="3"/>
        <v>28.5</v>
      </c>
      <c r="T18" s="236">
        <v>4</v>
      </c>
    </row>
    <row r="19" spans="1:21" ht="44.25" customHeight="1">
      <c r="A19" s="161">
        <v>31</v>
      </c>
      <c r="B19" s="162" t="s">
        <v>71</v>
      </c>
      <c r="C19" s="163"/>
      <c r="D19" s="117" t="s">
        <v>72</v>
      </c>
      <c r="E19" s="164" t="s">
        <v>73</v>
      </c>
      <c r="F19" s="122" t="s">
        <v>74</v>
      </c>
      <c r="G19" s="122"/>
      <c r="H19" s="165" t="s">
        <v>41</v>
      </c>
      <c r="I19" s="122">
        <v>16</v>
      </c>
      <c r="J19" s="122"/>
      <c r="K19" s="122"/>
      <c r="L19" s="122"/>
      <c r="M19" s="122"/>
      <c r="N19" s="122"/>
      <c r="O19" s="122"/>
      <c r="P19" s="122">
        <v>29</v>
      </c>
      <c r="Q19" s="122">
        <v>29.4</v>
      </c>
      <c r="R19" s="122">
        <f t="shared" si="0"/>
        <v>29.2</v>
      </c>
      <c r="S19" s="229">
        <f t="shared" si="1"/>
        <v>45.2</v>
      </c>
      <c r="T19" s="230">
        <v>1</v>
      </c>
      <c r="U19" s="224"/>
    </row>
    <row r="20" spans="1:21" ht="44.25" customHeight="1">
      <c r="A20" s="166">
        <v>32</v>
      </c>
      <c r="B20" s="167" t="s">
        <v>75</v>
      </c>
      <c r="C20" s="168"/>
      <c r="D20" s="152" t="s">
        <v>76</v>
      </c>
      <c r="E20" s="169" t="s">
        <v>77</v>
      </c>
      <c r="F20" s="123" t="s">
        <v>78</v>
      </c>
      <c r="G20" s="123"/>
      <c r="H20" s="154" t="s">
        <v>41</v>
      </c>
      <c r="I20" s="123">
        <v>17</v>
      </c>
      <c r="J20" s="123"/>
      <c r="K20" s="123"/>
      <c r="L20" s="123"/>
      <c r="M20" s="123"/>
      <c r="N20" s="123"/>
      <c r="O20" s="123"/>
      <c r="P20" s="123">
        <v>25</v>
      </c>
      <c r="Q20" s="123">
        <v>29.4</v>
      </c>
      <c r="R20" s="123">
        <f t="shared" si="0"/>
        <v>27.2</v>
      </c>
      <c r="S20" s="231">
        <v>44.2</v>
      </c>
      <c r="T20" s="232">
        <v>2</v>
      </c>
      <c r="U20" s="224"/>
    </row>
    <row r="21" spans="1:21" ht="44.25" customHeight="1">
      <c r="A21" s="166">
        <v>11</v>
      </c>
      <c r="B21" s="167" t="s">
        <v>79</v>
      </c>
      <c r="C21" s="168">
        <v>38288</v>
      </c>
      <c r="D21" s="152" t="s">
        <v>45</v>
      </c>
      <c r="E21" s="169" t="s">
        <v>80</v>
      </c>
      <c r="F21" s="123" t="s">
        <v>78</v>
      </c>
      <c r="G21" s="123"/>
      <c r="H21" s="154" t="s">
        <v>47</v>
      </c>
      <c r="I21" s="123">
        <v>10</v>
      </c>
      <c r="J21" s="123"/>
      <c r="K21" s="123"/>
      <c r="L21" s="123"/>
      <c r="M21" s="123"/>
      <c r="N21" s="123"/>
      <c r="O21" s="123"/>
      <c r="P21" s="123">
        <v>23</v>
      </c>
      <c r="Q21" s="123">
        <v>28.8</v>
      </c>
      <c r="R21" s="123">
        <f t="shared" si="0"/>
        <v>25.9</v>
      </c>
      <c r="S21" s="231">
        <f t="shared" si="1"/>
        <v>35.9</v>
      </c>
      <c r="T21" s="232">
        <v>3</v>
      </c>
      <c r="U21" s="224"/>
    </row>
    <row r="22" spans="1:21" ht="44.25" customHeight="1">
      <c r="A22" s="170">
        <v>27</v>
      </c>
      <c r="B22" s="171" t="s">
        <v>81</v>
      </c>
      <c r="C22" s="172"/>
      <c r="D22" s="173" t="s">
        <v>82</v>
      </c>
      <c r="E22" s="174" t="s">
        <v>83</v>
      </c>
      <c r="F22" s="174" t="s">
        <v>78</v>
      </c>
      <c r="G22" s="174"/>
      <c r="H22" s="175" t="s">
        <v>84</v>
      </c>
      <c r="I22" s="174">
        <v>5</v>
      </c>
      <c r="J22" s="174"/>
      <c r="K22" s="174"/>
      <c r="L22" s="174"/>
      <c r="M22" s="174"/>
      <c r="N22" s="174"/>
      <c r="O22" s="174"/>
      <c r="P22" s="174">
        <v>16</v>
      </c>
      <c r="Q22" s="174">
        <v>25.2</v>
      </c>
      <c r="R22" s="174">
        <f t="shared" si="0"/>
        <v>20.6</v>
      </c>
      <c r="S22" s="234">
        <f t="shared" si="1"/>
        <v>25.6</v>
      </c>
      <c r="T22" s="237">
        <v>4</v>
      </c>
      <c r="U22" s="224"/>
    </row>
    <row r="23" spans="1:20" ht="80.25" customHeight="1">
      <c r="A23" s="161">
        <v>34</v>
      </c>
      <c r="B23" s="179" t="s">
        <v>85</v>
      </c>
      <c r="C23" s="180"/>
      <c r="D23" s="117" t="s">
        <v>69</v>
      </c>
      <c r="E23" s="122" t="s">
        <v>86</v>
      </c>
      <c r="F23" s="181" t="s">
        <v>87</v>
      </c>
      <c r="G23" s="182"/>
      <c r="H23" s="165" t="s">
        <v>36</v>
      </c>
      <c r="I23" s="182">
        <v>9</v>
      </c>
      <c r="J23" s="182"/>
      <c r="K23" s="182"/>
      <c r="L23" s="182"/>
      <c r="M23" s="182"/>
      <c r="N23" s="182"/>
      <c r="O23" s="182"/>
      <c r="P23" s="122">
        <v>19</v>
      </c>
      <c r="Q23" s="122">
        <v>25.2</v>
      </c>
      <c r="R23" s="122">
        <f t="shared" si="0"/>
        <v>22.1</v>
      </c>
      <c r="S23" s="229">
        <f t="shared" si="1"/>
        <v>31.1</v>
      </c>
      <c r="T23" s="238">
        <v>1</v>
      </c>
    </row>
    <row r="24" spans="1:20" ht="80.25" customHeight="1">
      <c r="A24" s="166">
        <v>36</v>
      </c>
      <c r="B24" s="183" t="s">
        <v>88</v>
      </c>
      <c r="C24" s="184"/>
      <c r="D24" s="152" t="s">
        <v>69</v>
      </c>
      <c r="E24" s="123" t="s">
        <v>89</v>
      </c>
      <c r="F24" s="185" t="s">
        <v>90</v>
      </c>
      <c r="G24" s="186"/>
      <c r="H24" s="154" t="s">
        <v>36</v>
      </c>
      <c r="I24" s="186">
        <v>9</v>
      </c>
      <c r="J24" s="186"/>
      <c r="K24" s="186"/>
      <c r="L24" s="186"/>
      <c r="M24" s="186"/>
      <c r="N24" s="186"/>
      <c r="O24" s="186"/>
      <c r="P24" s="123">
        <v>17</v>
      </c>
      <c r="Q24" s="123">
        <v>24</v>
      </c>
      <c r="R24" s="123">
        <f t="shared" si="0"/>
        <v>20.5</v>
      </c>
      <c r="S24" s="231">
        <f t="shared" si="1"/>
        <v>29.5</v>
      </c>
      <c r="T24" s="239">
        <v>2</v>
      </c>
    </row>
    <row r="25" spans="1:20" ht="68.25" customHeight="1">
      <c r="A25" s="166">
        <v>37</v>
      </c>
      <c r="B25" s="183" t="s">
        <v>91</v>
      </c>
      <c r="C25" s="184"/>
      <c r="D25" s="152" t="s">
        <v>69</v>
      </c>
      <c r="E25" s="123" t="s">
        <v>92</v>
      </c>
      <c r="F25" s="185" t="s">
        <v>90</v>
      </c>
      <c r="G25" s="186"/>
      <c r="H25" s="154" t="s">
        <v>36</v>
      </c>
      <c r="I25" s="186">
        <v>9</v>
      </c>
      <c r="J25" s="186"/>
      <c r="K25" s="186"/>
      <c r="L25" s="186"/>
      <c r="M25" s="186"/>
      <c r="N25" s="186"/>
      <c r="O25" s="186"/>
      <c r="P25" s="123">
        <v>15</v>
      </c>
      <c r="Q25" s="123">
        <v>24</v>
      </c>
      <c r="R25" s="123">
        <f t="shared" si="0"/>
        <v>19.5</v>
      </c>
      <c r="S25" s="231">
        <f t="shared" si="1"/>
        <v>28.5</v>
      </c>
      <c r="T25" s="239">
        <v>3</v>
      </c>
    </row>
    <row r="26" spans="1:21" ht="71.25" customHeight="1">
      <c r="A26" s="166">
        <v>33</v>
      </c>
      <c r="B26" s="167" t="s">
        <v>93</v>
      </c>
      <c r="C26" s="168">
        <v>38896</v>
      </c>
      <c r="D26" s="152" t="s">
        <v>69</v>
      </c>
      <c r="E26" s="123" t="s">
        <v>94</v>
      </c>
      <c r="F26" s="123" t="s">
        <v>90</v>
      </c>
      <c r="G26" s="123"/>
      <c r="H26" s="154" t="s">
        <v>36</v>
      </c>
      <c r="I26" s="123">
        <v>9</v>
      </c>
      <c r="J26" s="123"/>
      <c r="K26" s="123"/>
      <c r="L26" s="123"/>
      <c r="M26" s="123"/>
      <c r="N26" s="123"/>
      <c r="O26" s="123"/>
      <c r="P26" s="123">
        <v>16</v>
      </c>
      <c r="Q26" s="123">
        <v>21</v>
      </c>
      <c r="R26" s="123">
        <f t="shared" si="0"/>
        <v>18.5</v>
      </c>
      <c r="S26" s="231">
        <f t="shared" si="1"/>
        <v>27.5</v>
      </c>
      <c r="T26" s="240">
        <v>4</v>
      </c>
      <c r="U26" s="224"/>
    </row>
    <row r="27" spans="1:21" ht="44.25" customHeight="1">
      <c r="A27" s="170">
        <v>7</v>
      </c>
      <c r="B27" s="187" t="s">
        <v>95</v>
      </c>
      <c r="C27" s="188" t="s">
        <v>96</v>
      </c>
      <c r="D27" s="189" t="s">
        <v>97</v>
      </c>
      <c r="E27" s="190" t="s">
        <v>98</v>
      </c>
      <c r="F27" s="191" t="s">
        <v>90</v>
      </c>
      <c r="G27" s="191" t="s">
        <v>66</v>
      </c>
      <c r="H27" s="192" t="s">
        <v>99</v>
      </c>
      <c r="I27" s="191">
        <v>5</v>
      </c>
      <c r="J27" s="191"/>
      <c r="K27" s="191"/>
      <c r="L27" s="191"/>
      <c r="M27" s="191"/>
      <c r="N27" s="191"/>
      <c r="O27" s="191"/>
      <c r="P27" s="191">
        <v>18</v>
      </c>
      <c r="Q27" s="191">
        <v>18</v>
      </c>
      <c r="R27" s="191">
        <f t="shared" si="0"/>
        <v>18</v>
      </c>
      <c r="S27" s="241">
        <f t="shared" si="1"/>
        <v>23</v>
      </c>
      <c r="T27" s="242">
        <v>5</v>
      </c>
      <c r="U27" s="224"/>
    </row>
    <row r="28" spans="1:21" ht="44.25" customHeight="1">
      <c r="A28" s="161">
        <v>16</v>
      </c>
      <c r="B28" s="162" t="s">
        <v>100</v>
      </c>
      <c r="C28" s="163">
        <v>39424</v>
      </c>
      <c r="D28" s="117" t="s">
        <v>101</v>
      </c>
      <c r="E28" s="122" t="s">
        <v>102</v>
      </c>
      <c r="F28" s="122" t="s">
        <v>103</v>
      </c>
      <c r="G28" s="122"/>
      <c r="H28" s="165" t="s">
        <v>104</v>
      </c>
      <c r="I28" s="122">
        <v>8</v>
      </c>
      <c r="J28" s="122"/>
      <c r="K28" s="122"/>
      <c r="L28" s="122"/>
      <c r="M28" s="122"/>
      <c r="N28" s="122"/>
      <c r="O28" s="122"/>
      <c r="P28" s="122">
        <v>27</v>
      </c>
      <c r="Q28" s="122">
        <v>27</v>
      </c>
      <c r="R28" s="122">
        <f t="shared" si="0"/>
        <v>27</v>
      </c>
      <c r="S28" s="229">
        <f t="shared" si="1"/>
        <v>35</v>
      </c>
      <c r="T28" s="230">
        <v>1</v>
      </c>
      <c r="U28" s="224"/>
    </row>
    <row r="29" spans="1:21" ht="44.25" customHeight="1">
      <c r="A29" s="193">
        <v>20</v>
      </c>
      <c r="B29" s="194" t="s">
        <v>105</v>
      </c>
      <c r="C29" s="195">
        <v>39485</v>
      </c>
      <c r="D29" s="196" t="s">
        <v>106</v>
      </c>
      <c r="E29" s="197" t="s">
        <v>107</v>
      </c>
      <c r="F29" s="122" t="s">
        <v>103</v>
      </c>
      <c r="G29" s="197"/>
      <c r="H29" s="198" t="s">
        <v>104</v>
      </c>
      <c r="I29" s="197">
        <v>7</v>
      </c>
      <c r="J29" s="197"/>
      <c r="K29" s="197"/>
      <c r="L29" s="197"/>
      <c r="M29" s="197"/>
      <c r="N29" s="197"/>
      <c r="O29" s="221"/>
      <c r="P29" s="221">
        <v>26</v>
      </c>
      <c r="Q29" s="221">
        <v>26.4</v>
      </c>
      <c r="R29" s="221">
        <f t="shared" si="0"/>
        <v>26.2</v>
      </c>
      <c r="S29" s="243">
        <f t="shared" si="1"/>
        <v>33.2</v>
      </c>
      <c r="T29" s="244">
        <v>2</v>
      </c>
      <c r="U29" s="224"/>
    </row>
    <row r="30" spans="1:21" ht="44.25" customHeight="1">
      <c r="A30" s="166">
        <v>17</v>
      </c>
      <c r="B30" s="167" t="s">
        <v>108</v>
      </c>
      <c r="C30" s="168">
        <v>39581</v>
      </c>
      <c r="D30" s="152" t="s">
        <v>109</v>
      </c>
      <c r="E30" s="123" t="s">
        <v>110</v>
      </c>
      <c r="F30" s="122" t="s">
        <v>103</v>
      </c>
      <c r="G30" s="123"/>
      <c r="H30" s="154" t="s">
        <v>111</v>
      </c>
      <c r="I30" s="123">
        <v>6</v>
      </c>
      <c r="J30" s="123"/>
      <c r="K30" s="123"/>
      <c r="L30" s="123"/>
      <c r="M30" s="123"/>
      <c r="N30" s="123"/>
      <c r="O30" s="123"/>
      <c r="P30" s="123">
        <v>26</v>
      </c>
      <c r="Q30" s="123">
        <v>26</v>
      </c>
      <c r="R30" s="123">
        <f t="shared" si="0"/>
        <v>26</v>
      </c>
      <c r="S30" s="231">
        <f t="shared" si="1"/>
        <v>32</v>
      </c>
      <c r="T30" s="232">
        <v>3</v>
      </c>
      <c r="U30" s="224"/>
    </row>
    <row r="31" spans="1:21" ht="44.25" customHeight="1">
      <c r="A31" s="170">
        <v>18</v>
      </c>
      <c r="B31" s="171" t="s">
        <v>112</v>
      </c>
      <c r="C31" s="172">
        <v>39554</v>
      </c>
      <c r="D31" s="173" t="s">
        <v>109</v>
      </c>
      <c r="E31" s="174" t="s">
        <v>113</v>
      </c>
      <c r="F31" s="199" t="s">
        <v>103</v>
      </c>
      <c r="G31" s="174"/>
      <c r="H31" s="175" t="s">
        <v>111</v>
      </c>
      <c r="I31" s="174">
        <v>5</v>
      </c>
      <c r="J31" s="174"/>
      <c r="K31" s="174"/>
      <c r="L31" s="174"/>
      <c r="M31" s="174"/>
      <c r="N31" s="174"/>
      <c r="O31" s="174"/>
      <c r="P31" s="174">
        <v>25</v>
      </c>
      <c r="Q31" s="174">
        <v>25</v>
      </c>
      <c r="R31" s="174">
        <f t="shared" si="0"/>
        <v>25</v>
      </c>
      <c r="S31" s="234">
        <f t="shared" si="1"/>
        <v>30</v>
      </c>
      <c r="T31" s="237">
        <v>4</v>
      </c>
      <c r="U31" s="224"/>
    </row>
    <row r="32" spans="1:21" ht="44.25" customHeight="1">
      <c r="A32" s="161">
        <v>28</v>
      </c>
      <c r="B32" s="162" t="s">
        <v>114</v>
      </c>
      <c r="C32" s="163"/>
      <c r="D32" s="117" t="s">
        <v>115</v>
      </c>
      <c r="E32" s="122" t="s">
        <v>116</v>
      </c>
      <c r="F32" s="122" t="s">
        <v>117</v>
      </c>
      <c r="G32" s="122"/>
      <c r="H32" s="165" t="s">
        <v>36</v>
      </c>
      <c r="I32" s="122">
        <v>5</v>
      </c>
      <c r="J32" s="122"/>
      <c r="K32" s="122"/>
      <c r="L32" s="122"/>
      <c r="M32" s="122"/>
      <c r="N32" s="122"/>
      <c r="O32" s="122"/>
      <c r="P32" s="122">
        <v>15</v>
      </c>
      <c r="Q32" s="122">
        <v>13</v>
      </c>
      <c r="R32" s="122">
        <f t="shared" si="0"/>
        <v>14</v>
      </c>
      <c r="S32" s="229">
        <f t="shared" si="1"/>
        <v>19</v>
      </c>
      <c r="T32" s="230">
        <v>1</v>
      </c>
      <c r="U32" s="224"/>
    </row>
    <row r="33" spans="1:21" ht="101.25" customHeight="1">
      <c r="A33" s="166">
        <v>22</v>
      </c>
      <c r="B33" s="167" t="s">
        <v>118</v>
      </c>
      <c r="C33" s="168">
        <v>39584</v>
      </c>
      <c r="D33" s="152" t="s">
        <v>119</v>
      </c>
      <c r="E33" s="123" t="s">
        <v>120</v>
      </c>
      <c r="F33" s="123" t="s">
        <v>117</v>
      </c>
      <c r="G33" s="123"/>
      <c r="H33" s="154" t="s">
        <v>121</v>
      </c>
      <c r="I33" s="123">
        <v>7</v>
      </c>
      <c r="J33" s="123"/>
      <c r="K33" s="123"/>
      <c r="L33" s="123"/>
      <c r="M33" s="123"/>
      <c r="N33" s="123"/>
      <c r="O33" s="123"/>
      <c r="P33" s="123"/>
      <c r="Q33" s="123"/>
      <c r="R33" s="123">
        <f t="shared" si="0"/>
        <v>0</v>
      </c>
      <c r="S33" s="231">
        <f t="shared" si="1"/>
        <v>7</v>
      </c>
      <c r="T33" s="232">
        <v>2</v>
      </c>
      <c r="U33" s="224"/>
    </row>
    <row r="34" spans="1:21" ht="86.25" customHeight="1">
      <c r="A34" s="200">
        <v>21</v>
      </c>
      <c r="B34" s="201" t="s">
        <v>122</v>
      </c>
      <c r="C34" s="202">
        <v>39413</v>
      </c>
      <c r="D34" s="203" t="s">
        <v>119</v>
      </c>
      <c r="E34" s="204" t="s">
        <v>123</v>
      </c>
      <c r="F34" s="204" t="s">
        <v>124</v>
      </c>
      <c r="G34" s="204"/>
      <c r="H34" s="205" t="s">
        <v>121</v>
      </c>
      <c r="I34" s="204">
        <v>6</v>
      </c>
      <c r="J34" s="204"/>
      <c r="K34" s="204"/>
      <c r="L34" s="204"/>
      <c r="M34" s="204"/>
      <c r="N34" s="204"/>
      <c r="O34" s="204"/>
      <c r="P34" s="204"/>
      <c r="Q34" s="204"/>
      <c r="R34" s="204">
        <f t="shared" si="0"/>
        <v>0</v>
      </c>
      <c r="S34" s="245">
        <f t="shared" si="1"/>
        <v>6</v>
      </c>
      <c r="T34" s="246">
        <v>3</v>
      </c>
      <c r="U34" s="224"/>
    </row>
    <row r="35" spans="1:21" ht="44.25" customHeight="1">
      <c r="A35" s="206">
        <v>6</v>
      </c>
      <c r="B35" s="207" t="s">
        <v>125</v>
      </c>
      <c r="C35" s="208">
        <v>37763</v>
      </c>
      <c r="D35" s="209" t="s">
        <v>126</v>
      </c>
      <c r="E35" s="210" t="s">
        <v>127</v>
      </c>
      <c r="F35" s="211" t="s">
        <v>128</v>
      </c>
      <c r="G35" s="211" t="s">
        <v>66</v>
      </c>
      <c r="H35" s="212" t="s">
        <v>99</v>
      </c>
      <c r="I35" s="211">
        <v>18</v>
      </c>
      <c r="J35" s="211"/>
      <c r="K35" s="211"/>
      <c r="L35" s="211"/>
      <c r="M35" s="211"/>
      <c r="N35" s="211"/>
      <c r="O35" s="211"/>
      <c r="P35" s="211">
        <v>27</v>
      </c>
      <c r="Q35" s="211">
        <v>27.6</v>
      </c>
      <c r="R35" s="211">
        <f t="shared" si="0"/>
        <v>27.3</v>
      </c>
      <c r="S35" s="247">
        <f t="shared" si="1"/>
        <v>45.3</v>
      </c>
      <c r="T35" s="248">
        <v>1</v>
      </c>
      <c r="U35" s="224"/>
    </row>
    <row r="36" spans="1:21" ht="44.25" customHeight="1">
      <c r="A36" s="166">
        <v>26</v>
      </c>
      <c r="B36" s="167" t="s">
        <v>129</v>
      </c>
      <c r="C36" s="168"/>
      <c r="D36" s="152" t="s">
        <v>82</v>
      </c>
      <c r="E36" s="123" t="s">
        <v>130</v>
      </c>
      <c r="F36" s="123" t="s">
        <v>131</v>
      </c>
      <c r="G36" s="123"/>
      <c r="H36" s="154" t="s">
        <v>84</v>
      </c>
      <c r="I36" s="123">
        <v>15</v>
      </c>
      <c r="J36" s="123"/>
      <c r="K36" s="123"/>
      <c r="L36" s="123"/>
      <c r="M36" s="123"/>
      <c r="N36" s="123"/>
      <c r="O36" s="123"/>
      <c r="P36" s="123">
        <v>29</v>
      </c>
      <c r="Q36" s="123">
        <v>29.4</v>
      </c>
      <c r="R36" s="123">
        <f t="shared" si="0"/>
        <v>29.2</v>
      </c>
      <c r="S36" s="231">
        <f t="shared" si="1"/>
        <v>44.2</v>
      </c>
      <c r="T36" s="232">
        <v>2</v>
      </c>
      <c r="U36" s="224"/>
    </row>
    <row r="37" spans="1:21" ht="44.25" customHeight="1">
      <c r="A37" s="166">
        <v>19</v>
      </c>
      <c r="B37" s="167" t="s">
        <v>132</v>
      </c>
      <c r="C37" s="168">
        <v>38724</v>
      </c>
      <c r="D37" s="152" t="s">
        <v>133</v>
      </c>
      <c r="E37" s="123" t="s">
        <v>134</v>
      </c>
      <c r="F37" s="123" t="s">
        <v>131</v>
      </c>
      <c r="G37" s="123"/>
      <c r="H37" s="154" t="s">
        <v>135</v>
      </c>
      <c r="I37" s="123">
        <v>17</v>
      </c>
      <c r="J37" s="123"/>
      <c r="K37" s="123"/>
      <c r="L37" s="123"/>
      <c r="M37" s="123"/>
      <c r="N37" s="123"/>
      <c r="O37" s="123"/>
      <c r="P37" s="123">
        <v>25</v>
      </c>
      <c r="Q37" s="123">
        <v>25.8</v>
      </c>
      <c r="R37" s="123">
        <f t="shared" si="0"/>
        <v>25.4</v>
      </c>
      <c r="S37" s="231">
        <f t="shared" si="1"/>
        <v>42.4</v>
      </c>
      <c r="T37" s="232">
        <v>3</v>
      </c>
      <c r="U37" s="224"/>
    </row>
    <row r="38" spans="1:21" ht="72.75" customHeight="1">
      <c r="A38" s="166">
        <v>14</v>
      </c>
      <c r="B38" s="167" t="s">
        <v>136</v>
      </c>
      <c r="C38" s="168">
        <v>38517</v>
      </c>
      <c r="D38" s="152" t="s">
        <v>38</v>
      </c>
      <c r="E38" s="169" t="s">
        <v>137</v>
      </c>
      <c r="F38" s="123" t="s">
        <v>131</v>
      </c>
      <c r="G38" s="123"/>
      <c r="H38" s="154" t="s">
        <v>138</v>
      </c>
      <c r="I38" s="123">
        <v>15</v>
      </c>
      <c r="J38" s="123"/>
      <c r="K38" s="123"/>
      <c r="L38" s="123"/>
      <c r="M38" s="123"/>
      <c r="N38" s="123"/>
      <c r="O38" s="123"/>
      <c r="P38" s="123">
        <v>27</v>
      </c>
      <c r="Q38" s="123">
        <v>27</v>
      </c>
      <c r="R38" s="123">
        <f t="shared" si="0"/>
        <v>27</v>
      </c>
      <c r="S38" s="231">
        <f t="shared" si="1"/>
        <v>42</v>
      </c>
      <c r="T38" s="240">
        <v>4</v>
      </c>
      <c r="U38" s="224"/>
    </row>
    <row r="39" spans="1:21" ht="101.25" customHeight="1">
      <c r="A39" s="166">
        <v>2</v>
      </c>
      <c r="B39" s="167" t="s">
        <v>139</v>
      </c>
      <c r="C39" s="168">
        <v>38376</v>
      </c>
      <c r="D39" s="152" t="s">
        <v>140</v>
      </c>
      <c r="E39" s="169" t="s">
        <v>141</v>
      </c>
      <c r="F39" s="123" t="s">
        <v>131</v>
      </c>
      <c r="G39" s="123"/>
      <c r="H39" s="154" t="s">
        <v>142</v>
      </c>
      <c r="I39" s="123">
        <v>15</v>
      </c>
      <c r="J39" s="123"/>
      <c r="K39" s="123"/>
      <c r="L39" s="123"/>
      <c r="M39" s="123"/>
      <c r="N39" s="123"/>
      <c r="O39" s="123"/>
      <c r="P39" s="123">
        <v>21</v>
      </c>
      <c r="Q39" s="123">
        <v>24</v>
      </c>
      <c r="R39" s="123">
        <f t="shared" si="0"/>
        <v>22.5</v>
      </c>
      <c r="S39" s="231">
        <f t="shared" si="1"/>
        <v>37.5</v>
      </c>
      <c r="T39" s="240">
        <v>5</v>
      </c>
      <c r="U39" s="224"/>
    </row>
    <row r="40" spans="1:21" ht="44.25" customHeight="1">
      <c r="A40" s="166">
        <v>13</v>
      </c>
      <c r="B40" s="167" t="s">
        <v>42</v>
      </c>
      <c r="C40" s="168">
        <v>38502</v>
      </c>
      <c r="D40" s="152" t="s">
        <v>38</v>
      </c>
      <c r="E40" s="169" t="s">
        <v>143</v>
      </c>
      <c r="F40" s="123" t="s">
        <v>131</v>
      </c>
      <c r="G40" s="123"/>
      <c r="H40" s="154" t="s">
        <v>138</v>
      </c>
      <c r="I40" s="123">
        <v>14</v>
      </c>
      <c r="J40" s="123"/>
      <c r="K40" s="123"/>
      <c r="L40" s="123"/>
      <c r="M40" s="123"/>
      <c r="N40" s="123"/>
      <c r="O40" s="123"/>
      <c r="P40" s="123">
        <v>18</v>
      </c>
      <c r="Q40" s="123">
        <v>18</v>
      </c>
      <c r="R40" s="123">
        <f t="shared" si="0"/>
        <v>18</v>
      </c>
      <c r="S40" s="231">
        <f t="shared" si="1"/>
        <v>32</v>
      </c>
      <c r="T40" s="240">
        <v>6</v>
      </c>
      <c r="U40" s="224"/>
    </row>
    <row r="41" spans="1:21" ht="110.25" customHeight="1">
      <c r="A41" s="200"/>
      <c r="B41" s="201" t="s">
        <v>144</v>
      </c>
      <c r="C41" s="202"/>
      <c r="D41" s="203" t="s">
        <v>145</v>
      </c>
      <c r="E41" s="213" t="s">
        <v>146</v>
      </c>
      <c r="F41" s="204" t="s">
        <v>131</v>
      </c>
      <c r="G41" s="204"/>
      <c r="H41" s="205" t="s">
        <v>147</v>
      </c>
      <c r="I41" s="204">
        <v>12</v>
      </c>
      <c r="J41" s="204"/>
      <c r="K41" s="204"/>
      <c r="L41" s="204"/>
      <c r="M41" s="204"/>
      <c r="N41" s="204"/>
      <c r="O41" s="204"/>
      <c r="P41" s="204">
        <v>0</v>
      </c>
      <c r="Q41" s="204">
        <v>0</v>
      </c>
      <c r="R41" s="204">
        <v>0</v>
      </c>
      <c r="S41" s="245">
        <f t="shared" si="1"/>
        <v>12</v>
      </c>
      <c r="T41" s="249">
        <v>7</v>
      </c>
      <c r="U41" s="224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36" customHeight="1"/>
    <row r="115" ht="28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27" customHeight="1"/>
    <row r="133" ht="33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27.75" customHeight="1"/>
    <row r="160" ht="30.75" customHeight="1"/>
    <row r="161" ht="26.25" customHeight="1"/>
    <row r="162" ht="29.2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8" ht="14.25" customHeight="1"/>
  </sheetData>
  <sheetProtection/>
  <mergeCells count="2">
    <mergeCell ref="A1:T1"/>
    <mergeCell ref="P2:Q2"/>
  </mergeCells>
  <printOptions/>
  <pageMargins left="0.2" right="0.2" top="0.39" bottom="0.39" header="0.51" footer="0.51"/>
  <pageSetup horizontalDpi="600" verticalDpi="600" orientation="landscape" paperSize="9" scale="63"/>
  <rowBreaks count="2" manualBreakCount="2">
    <brk id="14" max="19" man="1"/>
    <brk id="2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E14" sqref="E14"/>
    </sheetView>
  </sheetViews>
  <sheetFormatPr defaultColWidth="9.140625" defaultRowHeight="12.75"/>
  <cols>
    <col min="2" max="2" width="41.7109375" style="0" customWidth="1"/>
    <col min="3" max="3" width="4.7109375" style="0" customWidth="1"/>
  </cols>
  <sheetData>
    <row r="1" spans="1:3" ht="13.5">
      <c r="A1">
        <v>1</v>
      </c>
      <c r="B1" s="146" t="s">
        <v>148</v>
      </c>
      <c r="C1">
        <v>4</v>
      </c>
    </row>
    <row r="2" spans="1:3" ht="13.5">
      <c r="A2">
        <v>2</v>
      </c>
      <c r="B2" s="146" t="s">
        <v>149</v>
      </c>
      <c r="C2">
        <v>6</v>
      </c>
    </row>
    <row r="3" spans="1:3" ht="13.5">
      <c r="A3">
        <v>3</v>
      </c>
      <c r="B3" s="146" t="s">
        <v>150</v>
      </c>
      <c r="C3">
        <v>5</v>
      </c>
    </row>
    <row r="4" spans="1:3" ht="13.5">
      <c r="A4">
        <v>4</v>
      </c>
      <c r="B4" s="146" t="s">
        <v>151</v>
      </c>
      <c r="C4">
        <v>7</v>
      </c>
    </row>
    <row r="5" spans="1:3" ht="13.5">
      <c r="A5">
        <v>5</v>
      </c>
      <c r="B5" s="146" t="s">
        <v>152</v>
      </c>
      <c r="C5">
        <v>10</v>
      </c>
    </row>
    <row r="6" spans="1:3" ht="13.5">
      <c r="A6">
        <v>6</v>
      </c>
      <c r="B6" s="146" t="s">
        <v>153</v>
      </c>
      <c r="C6">
        <v>4</v>
      </c>
    </row>
    <row r="7" spans="1:3" ht="13.5">
      <c r="A7">
        <v>7</v>
      </c>
      <c r="B7" s="146" t="s">
        <v>154</v>
      </c>
      <c r="C7">
        <v>5</v>
      </c>
    </row>
    <row r="8" spans="1:3" ht="13.5">
      <c r="A8">
        <v>8</v>
      </c>
      <c r="B8" s="146" t="s">
        <v>155</v>
      </c>
      <c r="C8">
        <v>4</v>
      </c>
    </row>
    <row r="9" spans="1:3" ht="13.5">
      <c r="A9">
        <v>9</v>
      </c>
      <c r="B9" s="146" t="s">
        <v>156</v>
      </c>
      <c r="C9">
        <v>5</v>
      </c>
    </row>
    <row r="10" spans="1:3" ht="13.5">
      <c r="A10">
        <v>10</v>
      </c>
      <c r="B10" s="146" t="s">
        <v>157</v>
      </c>
      <c r="C10">
        <v>7</v>
      </c>
    </row>
    <row r="11" spans="1:3" ht="13.5">
      <c r="A11">
        <v>11</v>
      </c>
      <c r="B11" s="146" t="s">
        <v>158</v>
      </c>
      <c r="C11">
        <v>5</v>
      </c>
    </row>
    <row r="12" spans="1:3" ht="13.5">
      <c r="A12">
        <v>12</v>
      </c>
      <c r="B12" s="146" t="s">
        <v>159</v>
      </c>
      <c r="C12">
        <v>6</v>
      </c>
    </row>
    <row r="14" ht="12.75">
      <c r="C14">
        <f>SUM(C1:C12)</f>
        <v>68</v>
      </c>
    </row>
  </sheetData>
  <sheetProtection/>
  <dataValidations count="1">
    <dataValidation allowBlank="1" showInputMessage="1" showErrorMessage="1" prompt="Введите уникальное наименование номинации в соответствии с положением. Если номинаций нет, укажите &quot;без номинаций&quot;. Если у номинации нет уникального названия, укажите название на основании ограничений, например: &quot;юноши&quot;,&quot;девушки&quot;,&quot;бег, 7-10 лет&quot; и т.п." sqref="B1:B1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4"/>
  <sheetViews>
    <sheetView view="pageBreakPreview" zoomScaleSheetLayoutView="100" workbookViewId="0" topLeftCell="A4">
      <selection activeCell="I7" sqref="I7"/>
    </sheetView>
  </sheetViews>
  <sheetFormatPr defaultColWidth="9.140625" defaultRowHeight="12.75"/>
  <cols>
    <col min="1" max="1" width="5.8515625" style="0" customWidth="1"/>
    <col min="2" max="2" width="20.7109375" style="77" customWidth="1"/>
    <col min="3" max="3" width="11.00390625" style="78" customWidth="1"/>
    <col min="4" max="5" width="7.00390625" style="78" customWidth="1"/>
    <col min="7" max="7" width="19.7109375" style="0" customWidth="1"/>
    <col min="8" max="9" width="14.00390625" style="0" customWidth="1"/>
    <col min="10" max="10" width="0.13671875" style="0" customWidth="1"/>
    <col min="11" max="12" width="3.7109375" style="0" hidden="1" customWidth="1"/>
    <col min="13" max="13" width="0.13671875" style="0" hidden="1" customWidth="1"/>
    <col min="14" max="19" width="3.7109375" style="0" hidden="1" customWidth="1"/>
    <col min="20" max="20" width="5.8515625" style="0" hidden="1" customWidth="1"/>
    <col min="21" max="27" width="3.7109375" style="0" hidden="1" customWidth="1"/>
    <col min="28" max="28" width="5.8515625" style="0" hidden="1" customWidth="1"/>
    <col min="29" max="38" width="3.7109375" style="2" hidden="1" customWidth="1"/>
    <col min="39" max="39" width="5.8515625" style="2" hidden="1" customWidth="1"/>
    <col min="40" max="46" width="3.7109375" style="2" hidden="1" customWidth="1"/>
    <col min="47" max="47" width="5.8515625" style="2" hidden="1" customWidth="1"/>
    <col min="48" max="57" width="3.7109375" style="2" hidden="1" customWidth="1"/>
    <col min="58" max="58" width="5.00390625" style="2" hidden="1" customWidth="1"/>
    <col min="59" max="59" width="5.140625" style="2" hidden="1" customWidth="1"/>
    <col min="60" max="60" width="5.00390625" style="2" hidden="1" customWidth="1"/>
    <col min="61" max="63" width="5.140625" style="2" hidden="1" customWidth="1"/>
    <col min="64" max="64" width="5.8515625" style="2" hidden="1" customWidth="1"/>
    <col min="65" max="71" width="3.7109375" style="2" hidden="1" customWidth="1"/>
    <col min="72" max="72" width="7.7109375" style="2" hidden="1" customWidth="1"/>
    <col min="73" max="73" width="10.8515625" style="5" customWidth="1"/>
    <col min="74" max="74" width="6.28125" style="5" customWidth="1"/>
  </cols>
  <sheetData>
    <row r="1" spans="1:74" ht="42" customHeight="1">
      <c r="A1" s="79" t="s">
        <v>160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</row>
    <row r="2" spans="1:74" ht="66" customHeight="1">
      <c r="A2" s="80" t="s">
        <v>1</v>
      </c>
      <c r="B2" s="81" t="s">
        <v>161</v>
      </c>
      <c r="C2" s="82" t="s">
        <v>3</v>
      </c>
      <c r="D2" s="80" t="s">
        <v>4</v>
      </c>
      <c r="E2" s="80"/>
      <c r="F2" s="83" t="s">
        <v>162</v>
      </c>
      <c r="G2" s="80" t="s">
        <v>5</v>
      </c>
      <c r="H2" s="84" t="s">
        <v>8</v>
      </c>
      <c r="I2" s="115" t="s">
        <v>163</v>
      </c>
      <c r="J2" s="116" t="s">
        <v>9</v>
      </c>
      <c r="K2" s="117"/>
      <c r="L2" s="117"/>
      <c r="M2" s="117"/>
      <c r="N2" s="117"/>
      <c r="O2" s="117"/>
      <c r="P2" s="117"/>
      <c r="Q2" s="117"/>
      <c r="R2" s="117"/>
      <c r="S2" s="117"/>
      <c r="T2" s="126" t="s">
        <v>164</v>
      </c>
      <c r="U2" s="116" t="s">
        <v>10</v>
      </c>
      <c r="V2" s="117"/>
      <c r="W2" s="117"/>
      <c r="X2" s="117"/>
      <c r="Y2" s="117"/>
      <c r="Z2" s="117"/>
      <c r="AA2" s="117"/>
      <c r="AB2" s="126" t="s">
        <v>164</v>
      </c>
      <c r="AC2" s="129" t="s">
        <v>9</v>
      </c>
      <c r="AD2" s="129"/>
      <c r="AE2" s="129"/>
      <c r="AF2" s="129"/>
      <c r="AG2" s="129"/>
      <c r="AH2" s="129"/>
      <c r="AI2" s="129"/>
      <c r="AJ2" s="129"/>
      <c r="AK2" s="129"/>
      <c r="AL2" s="129"/>
      <c r="AM2" s="133" t="s">
        <v>165</v>
      </c>
      <c r="AN2" s="129" t="s">
        <v>10</v>
      </c>
      <c r="AO2" s="129"/>
      <c r="AP2" s="129"/>
      <c r="AQ2" s="129"/>
      <c r="AR2" s="129"/>
      <c r="AS2" s="129"/>
      <c r="AT2" s="129"/>
      <c r="AU2" s="133" t="s">
        <v>165</v>
      </c>
      <c r="AV2" s="129" t="s">
        <v>9</v>
      </c>
      <c r="AW2" s="129"/>
      <c r="AX2" s="129"/>
      <c r="AY2" s="129"/>
      <c r="AZ2" s="129"/>
      <c r="BA2" s="129"/>
      <c r="BB2" s="129"/>
      <c r="BC2" s="129"/>
      <c r="BD2" s="129"/>
      <c r="BE2" s="129"/>
      <c r="BF2" s="135"/>
      <c r="BG2" s="135"/>
      <c r="BH2" s="135"/>
      <c r="BI2" s="136" t="s">
        <v>10</v>
      </c>
      <c r="BJ2" s="136"/>
      <c r="BK2" s="136"/>
      <c r="BL2" s="133" t="s">
        <v>164</v>
      </c>
      <c r="BM2" s="129" t="s">
        <v>10</v>
      </c>
      <c r="BN2" s="129"/>
      <c r="BO2" s="129"/>
      <c r="BP2" s="129"/>
      <c r="BQ2" s="129"/>
      <c r="BR2" s="129"/>
      <c r="BS2" s="129"/>
      <c r="BT2" s="133" t="s">
        <v>164</v>
      </c>
      <c r="BU2" s="68" t="s">
        <v>166</v>
      </c>
      <c r="BV2" s="68" t="s">
        <v>163</v>
      </c>
    </row>
    <row r="3" spans="1:74" ht="52.5" customHeight="1">
      <c r="A3" s="80"/>
      <c r="B3" s="81"/>
      <c r="C3" s="82"/>
      <c r="D3" s="80"/>
      <c r="E3" s="80"/>
      <c r="F3" s="83"/>
      <c r="G3" s="80"/>
      <c r="H3" s="84"/>
      <c r="I3" s="115"/>
      <c r="J3" s="118" t="s">
        <v>167</v>
      </c>
      <c r="K3" s="119" t="s">
        <v>168</v>
      </c>
      <c r="L3" s="119" t="s">
        <v>169</v>
      </c>
      <c r="M3" s="119" t="s">
        <v>170</v>
      </c>
      <c r="N3" s="119" t="s">
        <v>171</v>
      </c>
      <c r="O3" s="119" t="s">
        <v>172</v>
      </c>
      <c r="P3" s="119" t="s">
        <v>173</v>
      </c>
      <c r="Q3" s="119" t="s">
        <v>174</v>
      </c>
      <c r="R3" s="119" t="s">
        <v>175</v>
      </c>
      <c r="S3" s="119" t="s">
        <v>176</v>
      </c>
      <c r="T3" s="127"/>
      <c r="U3" s="118" t="s">
        <v>177</v>
      </c>
      <c r="V3" s="119" t="s">
        <v>168</v>
      </c>
      <c r="W3" s="119" t="s">
        <v>178</v>
      </c>
      <c r="X3" s="119" t="s">
        <v>179</v>
      </c>
      <c r="Y3" s="119" t="s">
        <v>180</v>
      </c>
      <c r="Z3" s="119" t="s">
        <v>181</v>
      </c>
      <c r="AA3" s="119" t="s">
        <v>182</v>
      </c>
      <c r="AB3" s="127"/>
      <c r="AC3" s="42" t="s">
        <v>167</v>
      </c>
      <c r="AD3" s="42" t="s">
        <v>168</v>
      </c>
      <c r="AE3" s="42" t="s">
        <v>169</v>
      </c>
      <c r="AF3" s="42" t="s">
        <v>170</v>
      </c>
      <c r="AG3" s="42" t="s">
        <v>171</v>
      </c>
      <c r="AH3" s="42" t="s">
        <v>172</v>
      </c>
      <c r="AI3" s="42" t="s">
        <v>173</v>
      </c>
      <c r="AJ3" s="42" t="s">
        <v>174</v>
      </c>
      <c r="AK3" s="42" t="s">
        <v>175</v>
      </c>
      <c r="AL3" s="42" t="s">
        <v>176</v>
      </c>
      <c r="AM3" s="133"/>
      <c r="AN3" s="42" t="s">
        <v>177</v>
      </c>
      <c r="AO3" s="42" t="s">
        <v>168</v>
      </c>
      <c r="AP3" s="42" t="s">
        <v>178</v>
      </c>
      <c r="AQ3" s="42" t="s">
        <v>179</v>
      </c>
      <c r="AR3" s="42" t="s">
        <v>180</v>
      </c>
      <c r="AS3" s="42" t="s">
        <v>181</v>
      </c>
      <c r="AT3" s="42" t="s">
        <v>182</v>
      </c>
      <c r="AU3" s="133"/>
      <c r="AV3" s="42" t="s">
        <v>167</v>
      </c>
      <c r="AW3" s="42" t="s">
        <v>168</v>
      </c>
      <c r="AX3" s="42" t="s">
        <v>169</v>
      </c>
      <c r="AY3" s="42" t="s">
        <v>170</v>
      </c>
      <c r="AZ3" s="42" t="s">
        <v>171</v>
      </c>
      <c r="BA3" s="42" t="s">
        <v>172</v>
      </c>
      <c r="BB3" s="42" t="s">
        <v>173</v>
      </c>
      <c r="BC3" s="42" t="s">
        <v>174</v>
      </c>
      <c r="BD3" s="42" t="s">
        <v>175</v>
      </c>
      <c r="BE3" s="42" t="s">
        <v>176</v>
      </c>
      <c r="BF3" s="52"/>
      <c r="BG3" s="52"/>
      <c r="BH3" s="52"/>
      <c r="BI3" s="52"/>
      <c r="BJ3" s="52"/>
      <c r="BK3" s="52"/>
      <c r="BL3" s="133"/>
      <c r="BM3" s="42" t="s">
        <v>177</v>
      </c>
      <c r="BN3" s="42" t="s">
        <v>168</v>
      </c>
      <c r="BO3" s="42" t="s">
        <v>178</v>
      </c>
      <c r="BP3" s="42" t="s">
        <v>179</v>
      </c>
      <c r="BQ3" s="42" t="s">
        <v>180</v>
      </c>
      <c r="BR3" s="42" t="s">
        <v>181</v>
      </c>
      <c r="BS3" s="42" t="s">
        <v>182</v>
      </c>
      <c r="BT3" s="133"/>
      <c r="BU3" s="68"/>
      <c r="BV3" s="68"/>
    </row>
    <row r="4" spans="1:74" ht="12.75" customHeight="1">
      <c r="A4" s="85"/>
      <c r="B4" s="86"/>
      <c r="C4" s="87"/>
      <c r="D4" s="85"/>
      <c r="E4" s="85"/>
      <c r="F4" s="88"/>
      <c r="G4" s="85"/>
      <c r="H4" s="89"/>
      <c r="I4" s="115"/>
      <c r="J4" s="120">
        <v>1</v>
      </c>
      <c r="K4" s="121">
        <v>2</v>
      </c>
      <c r="L4" s="121">
        <v>3</v>
      </c>
      <c r="M4" s="121">
        <v>4</v>
      </c>
      <c r="N4" s="121">
        <v>5</v>
      </c>
      <c r="O4" s="121">
        <v>6</v>
      </c>
      <c r="P4" s="121">
        <v>7</v>
      </c>
      <c r="Q4" s="121">
        <v>8</v>
      </c>
      <c r="R4" s="121">
        <v>9</v>
      </c>
      <c r="S4" s="121">
        <v>10</v>
      </c>
      <c r="T4" s="128"/>
      <c r="U4" s="120">
        <v>1</v>
      </c>
      <c r="V4" s="121">
        <v>2</v>
      </c>
      <c r="W4" s="121">
        <v>3</v>
      </c>
      <c r="X4" s="121">
        <v>4</v>
      </c>
      <c r="Y4" s="121">
        <v>5</v>
      </c>
      <c r="Z4" s="121">
        <v>6</v>
      </c>
      <c r="AA4" s="121">
        <v>7</v>
      </c>
      <c r="AB4" s="128"/>
      <c r="AC4" s="130">
        <v>1</v>
      </c>
      <c r="AD4" s="130">
        <v>2</v>
      </c>
      <c r="AE4" s="130">
        <v>3</v>
      </c>
      <c r="AF4" s="130">
        <v>4</v>
      </c>
      <c r="AG4" s="130">
        <v>5</v>
      </c>
      <c r="AH4" s="130">
        <v>6</v>
      </c>
      <c r="AI4" s="130">
        <v>7</v>
      </c>
      <c r="AJ4" s="130">
        <v>8</v>
      </c>
      <c r="AK4" s="130">
        <v>9</v>
      </c>
      <c r="AL4" s="130">
        <v>10</v>
      </c>
      <c r="AM4" s="134"/>
      <c r="AN4" s="130">
        <v>1</v>
      </c>
      <c r="AO4" s="130">
        <v>2</v>
      </c>
      <c r="AP4" s="130">
        <v>3</v>
      </c>
      <c r="AQ4" s="130">
        <v>4</v>
      </c>
      <c r="AR4" s="130">
        <v>5</v>
      </c>
      <c r="AS4" s="130">
        <v>6</v>
      </c>
      <c r="AT4" s="130">
        <v>7</v>
      </c>
      <c r="AU4" s="134"/>
      <c r="AV4" s="130">
        <v>1</v>
      </c>
      <c r="AW4" s="130">
        <v>2</v>
      </c>
      <c r="AX4" s="130">
        <v>3</v>
      </c>
      <c r="AY4" s="130">
        <v>4</v>
      </c>
      <c r="AZ4" s="130">
        <v>5</v>
      </c>
      <c r="BA4" s="130">
        <v>6</v>
      </c>
      <c r="BB4" s="130">
        <v>7</v>
      </c>
      <c r="BC4" s="130">
        <v>8</v>
      </c>
      <c r="BD4" s="130">
        <v>9</v>
      </c>
      <c r="BE4" s="130">
        <v>10</v>
      </c>
      <c r="BF4" s="130"/>
      <c r="BG4" s="130"/>
      <c r="BH4" s="130"/>
      <c r="BI4" s="130"/>
      <c r="BJ4" s="130"/>
      <c r="BK4" s="130"/>
      <c r="BL4" s="134"/>
      <c r="BM4" s="130">
        <v>1</v>
      </c>
      <c r="BN4" s="130">
        <v>2</v>
      </c>
      <c r="BO4" s="130">
        <v>3</v>
      </c>
      <c r="BP4" s="130">
        <v>4</v>
      </c>
      <c r="BQ4" s="130">
        <v>5</v>
      </c>
      <c r="BR4" s="130">
        <v>6</v>
      </c>
      <c r="BS4" s="130">
        <v>7</v>
      </c>
      <c r="BT4" s="134"/>
      <c r="BU4" s="137"/>
      <c r="BV4" s="137"/>
    </row>
    <row r="5" spans="1:74" ht="44.25" customHeight="1">
      <c r="A5" s="90">
        <v>1</v>
      </c>
      <c r="B5" s="91" t="s">
        <v>183</v>
      </c>
      <c r="C5" s="92">
        <v>37811</v>
      </c>
      <c r="D5" s="93">
        <v>7</v>
      </c>
      <c r="E5" s="93" t="s">
        <v>184</v>
      </c>
      <c r="F5" s="94" t="s">
        <v>185</v>
      </c>
      <c r="G5" s="94" t="s">
        <v>186</v>
      </c>
      <c r="H5" s="94" t="s">
        <v>187</v>
      </c>
      <c r="I5" s="94" t="s">
        <v>188</v>
      </c>
      <c r="J5" s="122">
        <v>5</v>
      </c>
      <c r="K5" s="122">
        <v>4</v>
      </c>
      <c r="L5" s="122">
        <v>2</v>
      </c>
      <c r="M5" s="122">
        <v>3</v>
      </c>
      <c r="N5" s="122">
        <v>3</v>
      </c>
      <c r="O5" s="122">
        <v>4</v>
      </c>
      <c r="P5" s="122">
        <v>4</v>
      </c>
      <c r="Q5" s="122">
        <v>1</v>
      </c>
      <c r="R5" s="122">
        <v>3</v>
      </c>
      <c r="S5" s="122">
        <v>5</v>
      </c>
      <c r="T5" s="122">
        <f aca="true" t="shared" si="0" ref="T5:T14">SUM(J5:S5)</f>
        <v>34</v>
      </c>
      <c r="U5" s="122">
        <v>4</v>
      </c>
      <c r="V5" s="122">
        <v>4</v>
      </c>
      <c r="W5" s="122">
        <v>5</v>
      </c>
      <c r="X5" s="122">
        <v>5</v>
      </c>
      <c r="Y5" s="122">
        <v>4</v>
      </c>
      <c r="Z5" s="122">
        <v>0</v>
      </c>
      <c r="AA5" s="122">
        <v>5</v>
      </c>
      <c r="AB5" s="122">
        <f aca="true" t="shared" si="1" ref="AB5:AB14">SUM(U5:AA5)</f>
        <v>27</v>
      </c>
      <c r="AC5" s="61">
        <v>5</v>
      </c>
      <c r="AD5" s="61">
        <v>5</v>
      </c>
      <c r="AE5" s="61">
        <v>5</v>
      </c>
      <c r="AF5" s="61">
        <v>5</v>
      </c>
      <c r="AG5" s="61">
        <v>4</v>
      </c>
      <c r="AH5" s="61">
        <v>4</v>
      </c>
      <c r="AI5" s="61">
        <v>4</v>
      </c>
      <c r="AJ5" s="61">
        <v>3</v>
      </c>
      <c r="AK5" s="61">
        <v>4</v>
      </c>
      <c r="AL5" s="61">
        <v>5</v>
      </c>
      <c r="AM5" s="61">
        <f aca="true" t="shared" si="2" ref="AM5:AM14">SUM(AC5:AL5)</f>
        <v>44</v>
      </c>
      <c r="AN5" s="61">
        <v>5</v>
      </c>
      <c r="AO5" s="61">
        <v>5</v>
      </c>
      <c r="AP5" s="61">
        <v>5</v>
      </c>
      <c r="AQ5" s="61">
        <v>4</v>
      </c>
      <c r="AR5" s="61">
        <v>5</v>
      </c>
      <c r="AS5" s="61">
        <v>0</v>
      </c>
      <c r="AT5" s="61">
        <v>5</v>
      </c>
      <c r="AU5" s="61">
        <f aca="true" t="shared" si="3" ref="AU5:AU14">SUM(AN5:AT5)</f>
        <v>29</v>
      </c>
      <c r="AV5" s="61">
        <f aca="true" t="shared" si="4" ref="AV5:AV14">(J5+AC5)/2</f>
        <v>5</v>
      </c>
      <c r="AW5" s="61">
        <f aca="true" t="shared" si="5" ref="AW5:AW14">(K5+AD5)/2</f>
        <v>4.5</v>
      </c>
      <c r="AX5" s="61">
        <f aca="true" t="shared" si="6" ref="AX5:AX14">(L5+AE5)/2</f>
        <v>3.5</v>
      </c>
      <c r="AY5" s="61">
        <f aca="true" t="shared" si="7" ref="AY5:AY14">(M5+AF5)/2</f>
        <v>4</v>
      </c>
      <c r="AZ5" s="61">
        <f aca="true" t="shared" si="8" ref="AZ5:AZ14">(N5+AG5)/2</f>
        <v>3.5</v>
      </c>
      <c r="BA5" s="61">
        <f aca="true" t="shared" si="9" ref="BA5:BA14">(O5+AH5)/2</f>
        <v>4</v>
      </c>
      <c r="BB5" s="61">
        <f aca="true" t="shared" si="10" ref="BB5:BB14">(P5+AI5)/2</f>
        <v>4</v>
      </c>
      <c r="BC5" s="61">
        <f aca="true" t="shared" si="11" ref="BC5:BC14">(Q5+AJ5)/2</f>
        <v>2</v>
      </c>
      <c r="BD5" s="61">
        <f aca="true" t="shared" si="12" ref="BD5:BD14">(R5+AK5)/2</f>
        <v>3.5</v>
      </c>
      <c r="BE5" s="61">
        <f aca="true" t="shared" si="13" ref="BE5:BE14">(S5+AL5)/2</f>
        <v>5</v>
      </c>
      <c r="BF5" s="61"/>
      <c r="BG5" s="61"/>
      <c r="BH5" s="61"/>
      <c r="BI5" s="61"/>
      <c r="BJ5" s="61"/>
      <c r="BK5" s="61"/>
      <c r="BL5" s="61">
        <f aca="true" t="shared" si="14" ref="BL5:BL14">SUM(AV5:BE5)</f>
        <v>39</v>
      </c>
      <c r="BM5" s="61">
        <f aca="true" t="shared" si="15" ref="BM5:BM14">(U5+AN5)/2</f>
        <v>4.5</v>
      </c>
      <c r="BN5" s="61">
        <f aca="true" t="shared" si="16" ref="BN5:BN14">(V5+AO5)/2</f>
        <v>4.5</v>
      </c>
      <c r="BO5" s="61">
        <f aca="true" t="shared" si="17" ref="BO5:BO14">(W5+AP5)/2</f>
        <v>5</v>
      </c>
      <c r="BP5" s="61">
        <f aca="true" t="shared" si="18" ref="BP5:BP14">(X5+AQ5)/2</f>
        <v>4.5</v>
      </c>
      <c r="BQ5" s="61">
        <f aca="true" t="shared" si="19" ref="BQ5:BQ14">(Y5+AR5)/2</f>
        <v>4.5</v>
      </c>
      <c r="BR5" s="61">
        <f aca="true" t="shared" si="20" ref="BR5:BR14">(Z5+AS5)/2</f>
        <v>0</v>
      </c>
      <c r="BS5" s="61">
        <f aca="true" t="shared" si="21" ref="BS5:BS14">(AA5+AT5)/2</f>
        <v>5</v>
      </c>
      <c r="BT5" s="61">
        <f aca="true" t="shared" si="22" ref="BT5:BT14">SUM(BM5:BS5)</f>
        <v>28</v>
      </c>
      <c r="BU5" s="138">
        <f aca="true" t="shared" si="23" ref="BU5:BU14">BL5+BT5</f>
        <v>67</v>
      </c>
      <c r="BV5" s="139">
        <f aca="true" t="shared" si="24" ref="BV5:BV10">RANK(BU5,$BU$5:$BU$10,0)</f>
        <v>1</v>
      </c>
    </row>
    <row r="6" spans="1:74" ht="44.25" customHeight="1">
      <c r="A6" s="95">
        <v>2</v>
      </c>
      <c r="B6" s="22" t="s">
        <v>189</v>
      </c>
      <c r="C6" s="96">
        <v>37760</v>
      </c>
      <c r="D6" s="97">
        <v>7</v>
      </c>
      <c r="E6" s="97" t="s">
        <v>184</v>
      </c>
      <c r="F6" s="98" t="s">
        <v>190</v>
      </c>
      <c r="G6" s="98" t="s">
        <v>191</v>
      </c>
      <c r="H6" s="98" t="s">
        <v>192</v>
      </c>
      <c r="I6" s="98" t="s">
        <v>193</v>
      </c>
      <c r="J6" s="123">
        <v>5</v>
      </c>
      <c r="K6" s="123">
        <v>5</v>
      </c>
      <c r="L6" s="123">
        <v>2</v>
      </c>
      <c r="M6" s="123">
        <v>4</v>
      </c>
      <c r="N6" s="123">
        <v>3</v>
      </c>
      <c r="O6" s="123">
        <v>3</v>
      </c>
      <c r="P6" s="123">
        <v>3</v>
      </c>
      <c r="Q6" s="123">
        <v>1</v>
      </c>
      <c r="R6" s="123">
        <v>3</v>
      </c>
      <c r="S6" s="123">
        <v>2</v>
      </c>
      <c r="T6" s="123">
        <f t="shared" si="0"/>
        <v>31</v>
      </c>
      <c r="U6" s="123">
        <v>4</v>
      </c>
      <c r="V6" s="123">
        <v>5</v>
      </c>
      <c r="W6" s="123">
        <v>5</v>
      </c>
      <c r="X6" s="123">
        <v>4</v>
      </c>
      <c r="Y6" s="123">
        <v>4</v>
      </c>
      <c r="Z6" s="123">
        <v>1</v>
      </c>
      <c r="AA6" s="123">
        <v>5</v>
      </c>
      <c r="AB6" s="123">
        <f t="shared" si="1"/>
        <v>28</v>
      </c>
      <c r="AC6" s="46">
        <v>4</v>
      </c>
      <c r="AD6" s="46">
        <v>4</v>
      </c>
      <c r="AE6" s="46">
        <v>4</v>
      </c>
      <c r="AF6" s="46">
        <v>4</v>
      </c>
      <c r="AG6" s="46">
        <v>5</v>
      </c>
      <c r="AH6" s="46">
        <v>5</v>
      </c>
      <c r="AI6" s="46">
        <v>5</v>
      </c>
      <c r="AJ6" s="46">
        <v>4</v>
      </c>
      <c r="AK6" s="46">
        <v>5</v>
      </c>
      <c r="AL6" s="46">
        <v>4</v>
      </c>
      <c r="AM6" s="46">
        <f t="shared" si="2"/>
        <v>44</v>
      </c>
      <c r="AN6" s="46">
        <v>5</v>
      </c>
      <c r="AO6" s="46">
        <v>4</v>
      </c>
      <c r="AP6" s="46">
        <v>5</v>
      </c>
      <c r="AQ6" s="46">
        <v>3</v>
      </c>
      <c r="AR6" s="46">
        <v>4</v>
      </c>
      <c r="AS6" s="46">
        <v>1</v>
      </c>
      <c r="AT6" s="46">
        <v>4</v>
      </c>
      <c r="AU6" s="46">
        <f t="shared" si="3"/>
        <v>26</v>
      </c>
      <c r="AV6" s="46">
        <f t="shared" si="4"/>
        <v>4.5</v>
      </c>
      <c r="AW6" s="46">
        <f t="shared" si="5"/>
        <v>4.5</v>
      </c>
      <c r="AX6" s="46">
        <f t="shared" si="6"/>
        <v>3</v>
      </c>
      <c r="AY6" s="46">
        <f t="shared" si="7"/>
        <v>4</v>
      </c>
      <c r="AZ6" s="46">
        <f t="shared" si="8"/>
        <v>4</v>
      </c>
      <c r="BA6" s="46">
        <f t="shared" si="9"/>
        <v>4</v>
      </c>
      <c r="BB6" s="46">
        <f t="shared" si="10"/>
        <v>4</v>
      </c>
      <c r="BC6" s="46">
        <f t="shared" si="11"/>
        <v>2.5</v>
      </c>
      <c r="BD6" s="46">
        <f t="shared" si="12"/>
        <v>4</v>
      </c>
      <c r="BE6" s="46">
        <f t="shared" si="13"/>
        <v>3</v>
      </c>
      <c r="BF6" s="46" t="e">
        <f>#REF!+#REF!/2</f>
        <v>#REF!</v>
      </c>
      <c r="BG6" s="46" t="e">
        <f>#REF!+#REF!/2</f>
        <v>#REF!</v>
      </c>
      <c r="BH6" s="46" t="e">
        <f>#REF!+#REF!/2</f>
        <v>#REF!</v>
      </c>
      <c r="BI6" s="46" t="e">
        <f>#REF!+#REF!/2</f>
        <v>#REF!</v>
      </c>
      <c r="BJ6" s="46" t="e">
        <f>#REF!+#REF!/2</f>
        <v>#REF!</v>
      </c>
      <c r="BK6" s="46" t="e">
        <f>#REF!+#REF!/2</f>
        <v>#REF!</v>
      </c>
      <c r="BL6" s="46">
        <f t="shared" si="14"/>
        <v>37.5</v>
      </c>
      <c r="BM6" s="46">
        <f t="shared" si="15"/>
        <v>4.5</v>
      </c>
      <c r="BN6" s="46">
        <f t="shared" si="16"/>
        <v>4.5</v>
      </c>
      <c r="BO6" s="46">
        <f t="shared" si="17"/>
        <v>5</v>
      </c>
      <c r="BP6" s="46">
        <f t="shared" si="18"/>
        <v>3.5</v>
      </c>
      <c r="BQ6" s="46">
        <f t="shared" si="19"/>
        <v>4</v>
      </c>
      <c r="BR6" s="46">
        <f t="shared" si="20"/>
        <v>1</v>
      </c>
      <c r="BS6" s="46">
        <f t="shared" si="21"/>
        <v>4.5</v>
      </c>
      <c r="BT6" s="46">
        <f t="shared" si="22"/>
        <v>27</v>
      </c>
      <c r="BU6" s="140">
        <f t="shared" si="23"/>
        <v>64.5</v>
      </c>
      <c r="BV6" s="141">
        <f t="shared" si="24"/>
        <v>2</v>
      </c>
    </row>
    <row r="7" spans="1:74" ht="44.25" customHeight="1">
      <c r="A7" s="95">
        <v>3</v>
      </c>
      <c r="B7" s="22" t="s">
        <v>136</v>
      </c>
      <c r="C7" s="96">
        <v>38517</v>
      </c>
      <c r="D7" s="97">
        <v>5</v>
      </c>
      <c r="E7" s="97" t="s">
        <v>184</v>
      </c>
      <c r="F7" s="98" t="s">
        <v>194</v>
      </c>
      <c r="G7" s="98" t="s">
        <v>195</v>
      </c>
      <c r="H7" s="98" t="s">
        <v>196</v>
      </c>
      <c r="I7" s="98" t="s">
        <v>197</v>
      </c>
      <c r="J7" s="123">
        <v>5</v>
      </c>
      <c r="K7" s="123">
        <v>3</v>
      </c>
      <c r="L7" s="123">
        <v>3</v>
      </c>
      <c r="M7" s="123">
        <v>3</v>
      </c>
      <c r="N7" s="123">
        <v>4</v>
      </c>
      <c r="O7" s="123">
        <v>4</v>
      </c>
      <c r="P7" s="123">
        <v>3</v>
      </c>
      <c r="Q7" s="123">
        <v>1</v>
      </c>
      <c r="R7" s="123">
        <v>4</v>
      </c>
      <c r="S7" s="123">
        <v>2</v>
      </c>
      <c r="T7" s="123">
        <f t="shared" si="0"/>
        <v>32</v>
      </c>
      <c r="U7" s="123">
        <v>4</v>
      </c>
      <c r="V7" s="123">
        <v>4</v>
      </c>
      <c r="W7" s="123">
        <v>5</v>
      </c>
      <c r="X7" s="123">
        <v>5</v>
      </c>
      <c r="Y7" s="123">
        <v>4</v>
      </c>
      <c r="Z7" s="123">
        <v>0</v>
      </c>
      <c r="AA7" s="123">
        <v>5</v>
      </c>
      <c r="AB7" s="123">
        <f t="shared" si="1"/>
        <v>27</v>
      </c>
      <c r="AC7" s="46">
        <v>5</v>
      </c>
      <c r="AD7" s="46">
        <v>5</v>
      </c>
      <c r="AE7" s="46">
        <v>1</v>
      </c>
      <c r="AF7" s="46">
        <v>2</v>
      </c>
      <c r="AG7" s="46">
        <v>4</v>
      </c>
      <c r="AH7" s="46">
        <v>4</v>
      </c>
      <c r="AI7" s="46">
        <v>5</v>
      </c>
      <c r="AJ7" s="46">
        <v>4</v>
      </c>
      <c r="AK7" s="46">
        <v>5</v>
      </c>
      <c r="AL7" s="46">
        <v>0</v>
      </c>
      <c r="AM7" s="46">
        <f t="shared" si="2"/>
        <v>35</v>
      </c>
      <c r="AN7" s="46">
        <v>5</v>
      </c>
      <c r="AO7" s="46">
        <v>5</v>
      </c>
      <c r="AP7" s="46">
        <v>5</v>
      </c>
      <c r="AQ7" s="46">
        <v>5</v>
      </c>
      <c r="AR7" s="46">
        <v>5</v>
      </c>
      <c r="AS7" s="46">
        <v>0</v>
      </c>
      <c r="AT7" s="46">
        <v>5</v>
      </c>
      <c r="AU7" s="46">
        <f t="shared" si="3"/>
        <v>30</v>
      </c>
      <c r="AV7" s="46">
        <f t="shared" si="4"/>
        <v>5</v>
      </c>
      <c r="AW7" s="46">
        <f t="shared" si="5"/>
        <v>4</v>
      </c>
      <c r="AX7" s="46">
        <f t="shared" si="6"/>
        <v>2</v>
      </c>
      <c r="AY7" s="46">
        <f t="shared" si="7"/>
        <v>2.5</v>
      </c>
      <c r="AZ7" s="46">
        <f t="shared" si="8"/>
        <v>4</v>
      </c>
      <c r="BA7" s="46">
        <f t="shared" si="9"/>
        <v>4</v>
      </c>
      <c r="BB7" s="46">
        <f t="shared" si="10"/>
        <v>4</v>
      </c>
      <c r="BC7" s="46">
        <f t="shared" si="11"/>
        <v>2.5</v>
      </c>
      <c r="BD7" s="46">
        <f t="shared" si="12"/>
        <v>4.5</v>
      </c>
      <c r="BE7" s="46">
        <f t="shared" si="13"/>
        <v>1</v>
      </c>
      <c r="BF7" s="46"/>
      <c r="BG7" s="46"/>
      <c r="BH7" s="46"/>
      <c r="BI7" s="46"/>
      <c r="BJ7" s="46"/>
      <c r="BK7" s="46"/>
      <c r="BL7" s="46">
        <f t="shared" si="14"/>
        <v>33.5</v>
      </c>
      <c r="BM7" s="46">
        <f t="shared" si="15"/>
        <v>4.5</v>
      </c>
      <c r="BN7" s="46">
        <f t="shared" si="16"/>
        <v>4.5</v>
      </c>
      <c r="BO7" s="46">
        <f t="shared" si="17"/>
        <v>5</v>
      </c>
      <c r="BP7" s="46">
        <f t="shared" si="18"/>
        <v>5</v>
      </c>
      <c r="BQ7" s="46">
        <f t="shared" si="19"/>
        <v>4.5</v>
      </c>
      <c r="BR7" s="46">
        <f t="shared" si="20"/>
        <v>0</v>
      </c>
      <c r="BS7" s="46">
        <f t="shared" si="21"/>
        <v>5</v>
      </c>
      <c r="BT7" s="46">
        <f t="shared" si="22"/>
        <v>28.5</v>
      </c>
      <c r="BU7" s="140">
        <f t="shared" si="23"/>
        <v>62</v>
      </c>
      <c r="BV7" s="141">
        <f t="shared" si="24"/>
        <v>3</v>
      </c>
    </row>
    <row r="8" spans="1:74" ht="44.25" customHeight="1">
      <c r="A8" s="95">
        <v>4</v>
      </c>
      <c r="B8" s="99" t="s">
        <v>139</v>
      </c>
      <c r="C8" s="96">
        <v>38376</v>
      </c>
      <c r="D8" s="97">
        <v>6</v>
      </c>
      <c r="E8" s="97" t="s">
        <v>184</v>
      </c>
      <c r="F8" s="98" t="s">
        <v>194</v>
      </c>
      <c r="G8" s="98" t="s">
        <v>198</v>
      </c>
      <c r="H8" s="98" t="s">
        <v>199</v>
      </c>
      <c r="I8" s="98" t="s">
        <v>200</v>
      </c>
      <c r="J8" s="123">
        <v>4</v>
      </c>
      <c r="K8" s="123">
        <v>4</v>
      </c>
      <c r="L8" s="123">
        <v>2</v>
      </c>
      <c r="M8" s="123">
        <v>3</v>
      </c>
      <c r="N8" s="123">
        <v>4</v>
      </c>
      <c r="O8" s="123">
        <v>4</v>
      </c>
      <c r="P8" s="123">
        <v>4</v>
      </c>
      <c r="Q8" s="123">
        <v>1</v>
      </c>
      <c r="R8" s="123">
        <v>2</v>
      </c>
      <c r="S8" s="123">
        <v>4</v>
      </c>
      <c r="T8" s="123">
        <f t="shared" si="0"/>
        <v>32</v>
      </c>
      <c r="U8" s="123">
        <v>4</v>
      </c>
      <c r="V8" s="123">
        <v>4</v>
      </c>
      <c r="W8" s="123">
        <v>5</v>
      </c>
      <c r="X8" s="123">
        <v>5</v>
      </c>
      <c r="Y8" s="123">
        <v>5</v>
      </c>
      <c r="Z8" s="123">
        <v>0</v>
      </c>
      <c r="AA8" s="123">
        <v>5</v>
      </c>
      <c r="AB8" s="123">
        <f t="shared" si="1"/>
        <v>28</v>
      </c>
      <c r="AC8" s="46">
        <v>5</v>
      </c>
      <c r="AD8" s="46">
        <v>5</v>
      </c>
      <c r="AE8" s="46">
        <v>2</v>
      </c>
      <c r="AF8" s="46">
        <v>3</v>
      </c>
      <c r="AG8" s="46">
        <v>5</v>
      </c>
      <c r="AH8" s="46">
        <v>4</v>
      </c>
      <c r="AI8" s="46">
        <v>4</v>
      </c>
      <c r="AJ8" s="46">
        <v>2</v>
      </c>
      <c r="AK8" s="46">
        <v>2</v>
      </c>
      <c r="AL8" s="46">
        <v>1</v>
      </c>
      <c r="AM8" s="46">
        <f t="shared" si="2"/>
        <v>33</v>
      </c>
      <c r="AN8" s="46">
        <v>4</v>
      </c>
      <c r="AO8" s="46">
        <v>4</v>
      </c>
      <c r="AP8" s="46">
        <v>5</v>
      </c>
      <c r="AQ8" s="46">
        <v>2</v>
      </c>
      <c r="AR8" s="46">
        <v>4</v>
      </c>
      <c r="AS8" s="46">
        <v>0</v>
      </c>
      <c r="AT8" s="46">
        <v>4</v>
      </c>
      <c r="AU8" s="46">
        <f t="shared" si="3"/>
        <v>23</v>
      </c>
      <c r="AV8" s="46">
        <f t="shared" si="4"/>
        <v>4.5</v>
      </c>
      <c r="AW8" s="46">
        <f t="shared" si="5"/>
        <v>4.5</v>
      </c>
      <c r="AX8" s="46">
        <f t="shared" si="6"/>
        <v>2</v>
      </c>
      <c r="AY8" s="46">
        <f t="shared" si="7"/>
        <v>3</v>
      </c>
      <c r="AZ8" s="46">
        <f t="shared" si="8"/>
        <v>4.5</v>
      </c>
      <c r="BA8" s="46">
        <f t="shared" si="9"/>
        <v>4</v>
      </c>
      <c r="BB8" s="46">
        <f t="shared" si="10"/>
        <v>4</v>
      </c>
      <c r="BC8" s="46">
        <f t="shared" si="11"/>
        <v>1.5</v>
      </c>
      <c r="BD8" s="46">
        <f t="shared" si="12"/>
        <v>2</v>
      </c>
      <c r="BE8" s="46">
        <f t="shared" si="13"/>
        <v>2.5</v>
      </c>
      <c r="BF8" s="46"/>
      <c r="BG8" s="46"/>
      <c r="BH8" s="46"/>
      <c r="BI8" s="46"/>
      <c r="BJ8" s="46"/>
      <c r="BK8" s="46"/>
      <c r="BL8" s="46">
        <f t="shared" si="14"/>
        <v>32.5</v>
      </c>
      <c r="BM8" s="46">
        <f t="shared" si="15"/>
        <v>4</v>
      </c>
      <c r="BN8" s="46">
        <f t="shared" si="16"/>
        <v>4</v>
      </c>
      <c r="BO8" s="46">
        <f t="shared" si="17"/>
        <v>5</v>
      </c>
      <c r="BP8" s="46">
        <f t="shared" si="18"/>
        <v>3.5</v>
      </c>
      <c r="BQ8" s="46">
        <f t="shared" si="19"/>
        <v>4.5</v>
      </c>
      <c r="BR8" s="46">
        <f t="shared" si="20"/>
        <v>0</v>
      </c>
      <c r="BS8" s="46">
        <f t="shared" si="21"/>
        <v>4.5</v>
      </c>
      <c r="BT8" s="46">
        <f t="shared" si="22"/>
        <v>25.5</v>
      </c>
      <c r="BU8" s="140">
        <f t="shared" si="23"/>
        <v>58</v>
      </c>
      <c r="BV8" s="141">
        <f t="shared" si="24"/>
        <v>4</v>
      </c>
    </row>
    <row r="9" spans="1:74" ht="44.25" customHeight="1">
      <c r="A9" s="95">
        <v>5</v>
      </c>
      <c r="B9" s="99" t="s">
        <v>201</v>
      </c>
      <c r="C9" s="96">
        <v>37824</v>
      </c>
      <c r="D9" s="97">
        <v>7</v>
      </c>
      <c r="E9" s="97" t="s">
        <v>184</v>
      </c>
      <c r="F9" s="98" t="s">
        <v>194</v>
      </c>
      <c r="G9" s="98" t="s">
        <v>202</v>
      </c>
      <c r="H9" s="98" t="s">
        <v>199</v>
      </c>
      <c r="I9" s="98" t="s">
        <v>200</v>
      </c>
      <c r="J9" s="123">
        <v>4</v>
      </c>
      <c r="K9" s="123">
        <v>4</v>
      </c>
      <c r="L9" s="123">
        <v>3</v>
      </c>
      <c r="M9" s="123">
        <v>1</v>
      </c>
      <c r="N9" s="123">
        <v>3</v>
      </c>
      <c r="O9" s="123">
        <v>3</v>
      </c>
      <c r="P9" s="123">
        <v>4</v>
      </c>
      <c r="Q9" s="123">
        <v>1</v>
      </c>
      <c r="R9" s="123">
        <v>3</v>
      </c>
      <c r="S9" s="123">
        <v>3</v>
      </c>
      <c r="T9" s="123">
        <f t="shared" si="0"/>
        <v>29</v>
      </c>
      <c r="U9" s="123">
        <v>3</v>
      </c>
      <c r="V9" s="123">
        <v>4</v>
      </c>
      <c r="W9" s="123">
        <v>4</v>
      </c>
      <c r="X9" s="123">
        <v>5</v>
      </c>
      <c r="Y9" s="123">
        <v>2</v>
      </c>
      <c r="Z9" s="123">
        <v>0</v>
      </c>
      <c r="AA9" s="123">
        <v>5</v>
      </c>
      <c r="AB9" s="123">
        <f t="shared" si="1"/>
        <v>23</v>
      </c>
      <c r="AC9" s="46">
        <v>5</v>
      </c>
      <c r="AD9" s="46">
        <v>4</v>
      </c>
      <c r="AE9" s="46">
        <v>1</v>
      </c>
      <c r="AF9" s="46">
        <v>1</v>
      </c>
      <c r="AG9" s="46">
        <v>4</v>
      </c>
      <c r="AH9" s="46">
        <v>3</v>
      </c>
      <c r="AI9" s="46">
        <v>4</v>
      </c>
      <c r="AJ9" s="46">
        <v>4</v>
      </c>
      <c r="AK9" s="46">
        <v>4</v>
      </c>
      <c r="AL9" s="46">
        <v>3</v>
      </c>
      <c r="AM9" s="46">
        <f t="shared" si="2"/>
        <v>33</v>
      </c>
      <c r="AN9" s="46">
        <v>3</v>
      </c>
      <c r="AO9" s="46">
        <v>5</v>
      </c>
      <c r="AP9" s="46">
        <v>4</v>
      </c>
      <c r="AQ9" s="46">
        <v>3</v>
      </c>
      <c r="AR9" s="46">
        <v>4</v>
      </c>
      <c r="AS9" s="46">
        <v>0</v>
      </c>
      <c r="AT9" s="46">
        <v>4</v>
      </c>
      <c r="AU9" s="46">
        <f t="shared" si="3"/>
        <v>23</v>
      </c>
      <c r="AV9" s="46">
        <f t="shared" si="4"/>
        <v>4.5</v>
      </c>
      <c r="AW9" s="46">
        <f t="shared" si="5"/>
        <v>4</v>
      </c>
      <c r="AX9" s="46">
        <f t="shared" si="6"/>
        <v>2</v>
      </c>
      <c r="AY9" s="46">
        <f t="shared" si="7"/>
        <v>1</v>
      </c>
      <c r="AZ9" s="46">
        <f t="shared" si="8"/>
        <v>3.5</v>
      </c>
      <c r="BA9" s="46">
        <f t="shared" si="9"/>
        <v>3</v>
      </c>
      <c r="BB9" s="46">
        <f t="shared" si="10"/>
        <v>4</v>
      </c>
      <c r="BC9" s="46">
        <f t="shared" si="11"/>
        <v>2.5</v>
      </c>
      <c r="BD9" s="46">
        <f t="shared" si="12"/>
        <v>3.5</v>
      </c>
      <c r="BE9" s="46">
        <f t="shared" si="13"/>
        <v>3</v>
      </c>
      <c r="BF9" s="46"/>
      <c r="BG9" s="46"/>
      <c r="BH9" s="46"/>
      <c r="BI9" s="46"/>
      <c r="BJ9" s="46"/>
      <c r="BK9" s="46"/>
      <c r="BL9" s="46">
        <f t="shared" si="14"/>
        <v>31</v>
      </c>
      <c r="BM9" s="46">
        <f t="shared" si="15"/>
        <v>3</v>
      </c>
      <c r="BN9" s="46">
        <f t="shared" si="16"/>
        <v>4.5</v>
      </c>
      <c r="BO9" s="46">
        <f t="shared" si="17"/>
        <v>4</v>
      </c>
      <c r="BP9" s="46">
        <f t="shared" si="18"/>
        <v>4</v>
      </c>
      <c r="BQ9" s="46">
        <f t="shared" si="19"/>
        <v>3</v>
      </c>
      <c r="BR9" s="46">
        <f t="shared" si="20"/>
        <v>0</v>
      </c>
      <c r="BS9" s="46">
        <f t="shared" si="21"/>
        <v>4.5</v>
      </c>
      <c r="BT9" s="46">
        <f t="shared" si="22"/>
        <v>23</v>
      </c>
      <c r="BU9" s="140">
        <f t="shared" si="23"/>
        <v>54</v>
      </c>
      <c r="BV9" s="141">
        <f t="shared" si="24"/>
        <v>5</v>
      </c>
    </row>
    <row r="10" spans="1:80" ht="44.25" customHeight="1">
      <c r="A10" s="100">
        <v>6</v>
      </c>
      <c r="B10" s="101" t="s">
        <v>203</v>
      </c>
      <c r="C10" s="102">
        <v>37916</v>
      </c>
      <c r="D10" s="103">
        <v>7</v>
      </c>
      <c r="E10" s="103" t="s">
        <v>184</v>
      </c>
      <c r="F10" s="104" t="s">
        <v>194</v>
      </c>
      <c r="G10" s="105" t="s">
        <v>204</v>
      </c>
      <c r="H10" s="105" t="s">
        <v>205</v>
      </c>
      <c r="I10" s="105" t="s">
        <v>206</v>
      </c>
      <c r="J10" s="124">
        <v>5</v>
      </c>
      <c r="K10" s="124">
        <v>5</v>
      </c>
      <c r="L10" s="124">
        <v>4</v>
      </c>
      <c r="M10" s="124">
        <v>5</v>
      </c>
      <c r="N10" s="124">
        <v>5</v>
      </c>
      <c r="O10" s="124">
        <v>5</v>
      </c>
      <c r="P10" s="124">
        <v>5</v>
      </c>
      <c r="Q10" s="124">
        <v>4</v>
      </c>
      <c r="R10" s="124">
        <v>4</v>
      </c>
      <c r="S10" s="124">
        <v>3</v>
      </c>
      <c r="T10" s="124">
        <f t="shared" si="0"/>
        <v>45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f t="shared" si="1"/>
        <v>0</v>
      </c>
      <c r="AC10" s="131">
        <v>5</v>
      </c>
      <c r="AD10" s="131">
        <v>5</v>
      </c>
      <c r="AE10" s="131">
        <v>5</v>
      </c>
      <c r="AF10" s="131">
        <v>3</v>
      </c>
      <c r="AG10" s="131">
        <v>4</v>
      </c>
      <c r="AH10" s="131">
        <v>4</v>
      </c>
      <c r="AI10" s="131">
        <v>5</v>
      </c>
      <c r="AJ10" s="131">
        <v>0</v>
      </c>
      <c r="AK10" s="131">
        <v>3</v>
      </c>
      <c r="AL10" s="131">
        <v>0</v>
      </c>
      <c r="AM10" s="131">
        <f t="shared" si="2"/>
        <v>34</v>
      </c>
      <c r="AN10" s="131">
        <v>0</v>
      </c>
      <c r="AO10" s="131">
        <v>0</v>
      </c>
      <c r="AP10" s="131">
        <v>0</v>
      </c>
      <c r="AQ10" s="131">
        <v>0</v>
      </c>
      <c r="AR10" s="131">
        <v>0</v>
      </c>
      <c r="AS10" s="131">
        <v>0</v>
      </c>
      <c r="AT10" s="131">
        <v>0</v>
      </c>
      <c r="AU10" s="131">
        <f t="shared" si="3"/>
        <v>0</v>
      </c>
      <c r="AV10" s="131">
        <f t="shared" si="4"/>
        <v>5</v>
      </c>
      <c r="AW10" s="131">
        <f t="shared" si="5"/>
        <v>5</v>
      </c>
      <c r="AX10" s="131">
        <f t="shared" si="6"/>
        <v>4.5</v>
      </c>
      <c r="AY10" s="131">
        <f t="shared" si="7"/>
        <v>4</v>
      </c>
      <c r="AZ10" s="131">
        <f t="shared" si="8"/>
        <v>4.5</v>
      </c>
      <c r="BA10" s="131">
        <f t="shared" si="9"/>
        <v>4.5</v>
      </c>
      <c r="BB10" s="131">
        <f t="shared" si="10"/>
        <v>5</v>
      </c>
      <c r="BC10" s="131">
        <f t="shared" si="11"/>
        <v>2</v>
      </c>
      <c r="BD10" s="131">
        <f t="shared" si="12"/>
        <v>3.5</v>
      </c>
      <c r="BE10" s="131">
        <f t="shared" si="13"/>
        <v>1.5</v>
      </c>
      <c r="BF10" s="131" t="e">
        <f>(#REF!+#REF!)/2</f>
        <v>#REF!</v>
      </c>
      <c r="BG10" s="131" t="e">
        <f>(#REF!+#REF!)/2</f>
        <v>#REF!</v>
      </c>
      <c r="BH10" s="131" t="e">
        <f>(#REF!+#REF!)/2</f>
        <v>#REF!</v>
      </c>
      <c r="BI10" s="131" t="e">
        <f>(#REF!+#REF!)/2</f>
        <v>#REF!</v>
      </c>
      <c r="BJ10" s="131" t="e">
        <f>(#REF!+#REF!)/2</f>
        <v>#REF!</v>
      </c>
      <c r="BK10" s="131" t="e">
        <f>(#REF!+#REF!)/2</f>
        <v>#REF!</v>
      </c>
      <c r="BL10" s="131">
        <f t="shared" si="14"/>
        <v>39.5</v>
      </c>
      <c r="BM10" s="131">
        <f t="shared" si="15"/>
        <v>0</v>
      </c>
      <c r="BN10" s="131">
        <f t="shared" si="16"/>
        <v>0</v>
      </c>
      <c r="BO10" s="131">
        <f t="shared" si="17"/>
        <v>0</v>
      </c>
      <c r="BP10" s="131">
        <f t="shared" si="18"/>
        <v>0</v>
      </c>
      <c r="BQ10" s="131">
        <f t="shared" si="19"/>
        <v>0</v>
      </c>
      <c r="BR10" s="131">
        <f t="shared" si="20"/>
        <v>0</v>
      </c>
      <c r="BS10" s="131">
        <f t="shared" si="21"/>
        <v>0</v>
      </c>
      <c r="BT10" s="131">
        <f t="shared" si="22"/>
        <v>0</v>
      </c>
      <c r="BU10" s="142">
        <f t="shared" si="23"/>
        <v>39.5</v>
      </c>
      <c r="BV10" s="143">
        <f t="shared" si="24"/>
        <v>6</v>
      </c>
      <c r="BW10" s="76"/>
      <c r="BX10" s="76"/>
      <c r="BY10" s="76"/>
      <c r="BZ10" s="76"/>
      <c r="CA10" s="76"/>
      <c r="CB10" s="76"/>
    </row>
    <row r="11" spans="1:80" s="76" customFormat="1" ht="44.25" customHeight="1">
      <c r="A11" s="90">
        <v>1</v>
      </c>
      <c r="B11" s="106" t="s">
        <v>207</v>
      </c>
      <c r="C11" s="92">
        <v>37061</v>
      </c>
      <c r="D11" s="93">
        <v>9</v>
      </c>
      <c r="E11" s="93" t="s">
        <v>208</v>
      </c>
      <c r="F11" s="107" t="s">
        <v>209</v>
      </c>
      <c r="G11" s="94" t="s">
        <v>210</v>
      </c>
      <c r="H11" s="94" t="s">
        <v>211</v>
      </c>
      <c r="I11" s="94" t="s">
        <v>200</v>
      </c>
      <c r="J11" s="122">
        <v>5</v>
      </c>
      <c r="K11" s="122">
        <v>5</v>
      </c>
      <c r="L11" s="122">
        <v>5</v>
      </c>
      <c r="M11" s="122">
        <v>4</v>
      </c>
      <c r="N11" s="122">
        <v>5</v>
      </c>
      <c r="O11" s="122">
        <v>4</v>
      </c>
      <c r="P11" s="122">
        <v>5</v>
      </c>
      <c r="Q11" s="122">
        <v>2</v>
      </c>
      <c r="R11" s="122">
        <v>4</v>
      </c>
      <c r="S11" s="122">
        <v>4</v>
      </c>
      <c r="T11" s="122">
        <f t="shared" si="0"/>
        <v>43</v>
      </c>
      <c r="U11" s="122">
        <v>5</v>
      </c>
      <c r="V11" s="122">
        <v>5</v>
      </c>
      <c r="W11" s="122">
        <v>5</v>
      </c>
      <c r="X11" s="122">
        <v>5</v>
      </c>
      <c r="Y11" s="122">
        <v>4</v>
      </c>
      <c r="Z11" s="122">
        <v>0</v>
      </c>
      <c r="AA11" s="122">
        <v>5</v>
      </c>
      <c r="AB11" s="122">
        <f t="shared" si="1"/>
        <v>29</v>
      </c>
      <c r="AC11" s="61">
        <v>5</v>
      </c>
      <c r="AD11" s="61">
        <v>5</v>
      </c>
      <c r="AE11" s="61">
        <v>4</v>
      </c>
      <c r="AF11" s="61">
        <v>4</v>
      </c>
      <c r="AG11" s="61">
        <v>5</v>
      </c>
      <c r="AH11" s="61">
        <v>2</v>
      </c>
      <c r="AI11" s="61">
        <v>4</v>
      </c>
      <c r="AJ11" s="61">
        <v>3</v>
      </c>
      <c r="AK11" s="61">
        <v>4</v>
      </c>
      <c r="AL11" s="61">
        <v>4</v>
      </c>
      <c r="AM11" s="61">
        <f t="shared" si="2"/>
        <v>40</v>
      </c>
      <c r="AN11" s="61">
        <v>5</v>
      </c>
      <c r="AO11" s="61">
        <v>5</v>
      </c>
      <c r="AP11" s="61">
        <v>5</v>
      </c>
      <c r="AQ11" s="61">
        <v>4</v>
      </c>
      <c r="AR11" s="61">
        <v>5</v>
      </c>
      <c r="AS11" s="61">
        <v>0</v>
      </c>
      <c r="AT11" s="61">
        <v>5</v>
      </c>
      <c r="AU11" s="61">
        <f t="shared" si="3"/>
        <v>29</v>
      </c>
      <c r="AV11" s="61">
        <f t="shared" si="4"/>
        <v>5</v>
      </c>
      <c r="AW11" s="61">
        <f t="shared" si="5"/>
        <v>5</v>
      </c>
      <c r="AX11" s="61">
        <f t="shared" si="6"/>
        <v>4.5</v>
      </c>
      <c r="AY11" s="61">
        <f t="shared" si="7"/>
        <v>4</v>
      </c>
      <c r="AZ11" s="61">
        <f t="shared" si="8"/>
        <v>5</v>
      </c>
      <c r="BA11" s="61">
        <f t="shared" si="9"/>
        <v>3</v>
      </c>
      <c r="BB11" s="61">
        <f t="shared" si="10"/>
        <v>4.5</v>
      </c>
      <c r="BC11" s="61">
        <f t="shared" si="11"/>
        <v>2.5</v>
      </c>
      <c r="BD11" s="61">
        <f t="shared" si="12"/>
        <v>4</v>
      </c>
      <c r="BE11" s="61">
        <f t="shared" si="13"/>
        <v>4</v>
      </c>
      <c r="BF11" s="61"/>
      <c r="BG11" s="61"/>
      <c r="BH11" s="61"/>
      <c r="BI11" s="61"/>
      <c r="BJ11" s="61"/>
      <c r="BK11" s="61"/>
      <c r="BL11" s="61">
        <f t="shared" si="14"/>
        <v>41.5</v>
      </c>
      <c r="BM11" s="61">
        <f t="shared" si="15"/>
        <v>5</v>
      </c>
      <c r="BN11" s="61">
        <f t="shared" si="16"/>
        <v>5</v>
      </c>
      <c r="BO11" s="61">
        <f t="shared" si="17"/>
        <v>5</v>
      </c>
      <c r="BP11" s="61">
        <f t="shared" si="18"/>
        <v>4.5</v>
      </c>
      <c r="BQ11" s="61">
        <f t="shared" si="19"/>
        <v>4.5</v>
      </c>
      <c r="BR11" s="61">
        <f t="shared" si="20"/>
        <v>0</v>
      </c>
      <c r="BS11" s="61">
        <f t="shared" si="21"/>
        <v>5</v>
      </c>
      <c r="BT11" s="61">
        <f t="shared" si="22"/>
        <v>29</v>
      </c>
      <c r="BU11" s="138">
        <f t="shared" si="23"/>
        <v>70.5</v>
      </c>
      <c r="BV11" s="139">
        <f aca="true" t="shared" si="25" ref="BV11:BV14">RANK(BU11,$BU$11:$BU$14,0)</f>
        <v>1</v>
      </c>
      <c r="BW11"/>
      <c r="BX11"/>
      <c r="BY11"/>
      <c r="BZ11"/>
      <c r="CA11"/>
      <c r="CB11"/>
    </row>
    <row r="12" spans="1:80" s="76" customFormat="1" ht="44.25" customHeight="1">
      <c r="A12" s="95">
        <v>2</v>
      </c>
      <c r="B12" s="22" t="s">
        <v>212</v>
      </c>
      <c r="C12" s="96">
        <v>36644</v>
      </c>
      <c r="D12" s="97">
        <v>10</v>
      </c>
      <c r="E12" s="97" t="s">
        <v>208</v>
      </c>
      <c r="F12" s="108" t="s">
        <v>194</v>
      </c>
      <c r="G12" s="98" t="s">
        <v>213</v>
      </c>
      <c r="H12" s="98" t="s">
        <v>196</v>
      </c>
      <c r="I12" s="98" t="s">
        <v>197</v>
      </c>
      <c r="J12" s="123">
        <v>4</v>
      </c>
      <c r="K12" s="123">
        <v>4</v>
      </c>
      <c r="L12" s="123">
        <v>5</v>
      </c>
      <c r="M12" s="123">
        <v>1</v>
      </c>
      <c r="N12" s="123">
        <v>4</v>
      </c>
      <c r="O12" s="123">
        <v>4</v>
      </c>
      <c r="P12" s="123">
        <v>4</v>
      </c>
      <c r="Q12" s="123">
        <v>1</v>
      </c>
      <c r="R12" s="123">
        <v>4</v>
      </c>
      <c r="S12" s="123">
        <v>5</v>
      </c>
      <c r="T12" s="123">
        <f t="shared" si="0"/>
        <v>36</v>
      </c>
      <c r="U12" s="123">
        <v>5</v>
      </c>
      <c r="V12" s="123">
        <v>4</v>
      </c>
      <c r="W12" s="123">
        <v>5</v>
      </c>
      <c r="X12" s="123">
        <v>5</v>
      </c>
      <c r="Y12" s="123">
        <v>5</v>
      </c>
      <c r="Z12" s="123">
        <v>0</v>
      </c>
      <c r="AA12" s="123">
        <v>5</v>
      </c>
      <c r="AB12" s="123">
        <f t="shared" si="1"/>
        <v>29</v>
      </c>
      <c r="AC12" s="46">
        <v>4</v>
      </c>
      <c r="AD12" s="46">
        <v>4</v>
      </c>
      <c r="AE12" s="46">
        <v>5</v>
      </c>
      <c r="AF12" s="46">
        <v>5</v>
      </c>
      <c r="AG12" s="46">
        <v>4</v>
      </c>
      <c r="AH12" s="46">
        <v>4</v>
      </c>
      <c r="AI12" s="46">
        <v>4</v>
      </c>
      <c r="AJ12" s="46">
        <v>4</v>
      </c>
      <c r="AK12" s="46">
        <v>4</v>
      </c>
      <c r="AL12" s="46">
        <v>5</v>
      </c>
      <c r="AM12" s="46">
        <f t="shared" si="2"/>
        <v>43</v>
      </c>
      <c r="AN12" s="46">
        <v>5</v>
      </c>
      <c r="AO12" s="46">
        <v>4</v>
      </c>
      <c r="AP12" s="46">
        <v>3</v>
      </c>
      <c r="AQ12" s="46">
        <v>5</v>
      </c>
      <c r="AR12" s="46">
        <v>5</v>
      </c>
      <c r="AS12" s="46">
        <v>0</v>
      </c>
      <c r="AT12" s="46">
        <v>5</v>
      </c>
      <c r="AU12" s="46">
        <f t="shared" si="3"/>
        <v>27</v>
      </c>
      <c r="AV12" s="46">
        <f t="shared" si="4"/>
        <v>4</v>
      </c>
      <c r="AW12" s="46">
        <f t="shared" si="5"/>
        <v>4</v>
      </c>
      <c r="AX12" s="46">
        <f t="shared" si="6"/>
        <v>5</v>
      </c>
      <c r="AY12" s="46">
        <f t="shared" si="7"/>
        <v>3</v>
      </c>
      <c r="AZ12" s="46">
        <f t="shared" si="8"/>
        <v>4</v>
      </c>
      <c r="BA12" s="46">
        <f t="shared" si="9"/>
        <v>4</v>
      </c>
      <c r="BB12" s="46">
        <f t="shared" si="10"/>
        <v>4</v>
      </c>
      <c r="BC12" s="46">
        <f t="shared" si="11"/>
        <v>2.5</v>
      </c>
      <c r="BD12" s="46">
        <f t="shared" si="12"/>
        <v>4</v>
      </c>
      <c r="BE12" s="46">
        <f t="shared" si="13"/>
        <v>5</v>
      </c>
      <c r="BF12" s="46"/>
      <c r="BG12" s="46"/>
      <c r="BH12" s="46"/>
      <c r="BI12" s="46"/>
      <c r="BJ12" s="46"/>
      <c r="BK12" s="46"/>
      <c r="BL12" s="46">
        <f t="shared" si="14"/>
        <v>39.5</v>
      </c>
      <c r="BM12" s="46">
        <f t="shared" si="15"/>
        <v>5</v>
      </c>
      <c r="BN12" s="46">
        <f t="shared" si="16"/>
        <v>4</v>
      </c>
      <c r="BO12" s="46">
        <f t="shared" si="17"/>
        <v>4</v>
      </c>
      <c r="BP12" s="46">
        <f t="shared" si="18"/>
        <v>5</v>
      </c>
      <c r="BQ12" s="46">
        <f t="shared" si="19"/>
        <v>5</v>
      </c>
      <c r="BR12" s="46">
        <f t="shared" si="20"/>
        <v>0</v>
      </c>
      <c r="BS12" s="46">
        <f t="shared" si="21"/>
        <v>5</v>
      </c>
      <c r="BT12" s="46">
        <f t="shared" si="22"/>
        <v>28</v>
      </c>
      <c r="BU12" s="140">
        <f t="shared" si="23"/>
        <v>67.5</v>
      </c>
      <c r="BV12" s="141">
        <f t="shared" si="25"/>
        <v>2</v>
      </c>
      <c r="BW12"/>
      <c r="BX12"/>
      <c r="BY12"/>
      <c r="BZ12"/>
      <c r="CA12"/>
      <c r="CB12"/>
    </row>
    <row r="13" spans="1:74" ht="44.25" customHeight="1">
      <c r="A13" s="95">
        <v>3</v>
      </c>
      <c r="B13" s="21" t="s">
        <v>214</v>
      </c>
      <c r="C13" s="35">
        <v>36736</v>
      </c>
      <c r="D13" s="31">
        <v>10</v>
      </c>
      <c r="E13" s="31" t="s">
        <v>208</v>
      </c>
      <c r="F13" s="98" t="s">
        <v>194</v>
      </c>
      <c r="G13" s="30" t="s">
        <v>215</v>
      </c>
      <c r="H13" s="30" t="s">
        <v>205</v>
      </c>
      <c r="I13" s="30" t="s">
        <v>206</v>
      </c>
      <c r="J13" s="123">
        <v>5</v>
      </c>
      <c r="K13" s="123">
        <v>4</v>
      </c>
      <c r="L13" s="123">
        <v>4</v>
      </c>
      <c r="M13" s="123">
        <v>2</v>
      </c>
      <c r="N13" s="123">
        <v>4</v>
      </c>
      <c r="O13" s="123">
        <v>4</v>
      </c>
      <c r="P13" s="123">
        <v>3</v>
      </c>
      <c r="Q13" s="123">
        <v>1</v>
      </c>
      <c r="R13" s="123">
        <v>4</v>
      </c>
      <c r="S13" s="123">
        <v>2</v>
      </c>
      <c r="T13" s="123">
        <f t="shared" si="0"/>
        <v>33</v>
      </c>
      <c r="U13" s="123">
        <v>5</v>
      </c>
      <c r="V13" s="123">
        <v>5</v>
      </c>
      <c r="W13" s="123">
        <v>5</v>
      </c>
      <c r="X13" s="123">
        <v>5</v>
      </c>
      <c r="Y13" s="123">
        <v>4</v>
      </c>
      <c r="Z13" s="123">
        <v>0</v>
      </c>
      <c r="AA13" s="123">
        <v>5</v>
      </c>
      <c r="AB13" s="123">
        <f t="shared" si="1"/>
        <v>29</v>
      </c>
      <c r="AC13" s="46">
        <v>5</v>
      </c>
      <c r="AD13" s="46">
        <v>5</v>
      </c>
      <c r="AE13" s="46">
        <v>1</v>
      </c>
      <c r="AF13" s="46">
        <v>5</v>
      </c>
      <c r="AG13" s="46">
        <v>4</v>
      </c>
      <c r="AH13" s="46">
        <v>1</v>
      </c>
      <c r="AI13" s="46">
        <v>4</v>
      </c>
      <c r="AJ13" s="46">
        <v>2</v>
      </c>
      <c r="AK13" s="46">
        <v>4</v>
      </c>
      <c r="AL13" s="46">
        <v>0</v>
      </c>
      <c r="AM13" s="46">
        <f t="shared" si="2"/>
        <v>31</v>
      </c>
      <c r="AN13" s="46">
        <v>4</v>
      </c>
      <c r="AO13" s="46">
        <v>4</v>
      </c>
      <c r="AP13" s="46">
        <v>4</v>
      </c>
      <c r="AQ13" s="46">
        <v>3</v>
      </c>
      <c r="AR13" s="46">
        <v>5</v>
      </c>
      <c r="AS13" s="46">
        <v>0</v>
      </c>
      <c r="AT13" s="46">
        <v>4</v>
      </c>
      <c r="AU13" s="46">
        <f t="shared" si="3"/>
        <v>24</v>
      </c>
      <c r="AV13" s="46">
        <f t="shared" si="4"/>
        <v>5</v>
      </c>
      <c r="AW13" s="46">
        <f t="shared" si="5"/>
        <v>4.5</v>
      </c>
      <c r="AX13" s="46">
        <f t="shared" si="6"/>
        <v>2.5</v>
      </c>
      <c r="AY13" s="46">
        <f t="shared" si="7"/>
        <v>3.5</v>
      </c>
      <c r="AZ13" s="46">
        <f t="shared" si="8"/>
        <v>4</v>
      </c>
      <c r="BA13" s="46">
        <f t="shared" si="9"/>
        <v>2.5</v>
      </c>
      <c r="BB13" s="46">
        <f t="shared" si="10"/>
        <v>3.5</v>
      </c>
      <c r="BC13" s="46">
        <f t="shared" si="11"/>
        <v>1.5</v>
      </c>
      <c r="BD13" s="46">
        <f t="shared" si="12"/>
        <v>4</v>
      </c>
      <c r="BE13" s="46">
        <f t="shared" si="13"/>
        <v>1</v>
      </c>
      <c r="BF13" s="46"/>
      <c r="BG13" s="46"/>
      <c r="BH13" s="46"/>
      <c r="BI13" s="46"/>
      <c r="BJ13" s="46"/>
      <c r="BK13" s="46"/>
      <c r="BL13" s="46">
        <f t="shared" si="14"/>
        <v>32</v>
      </c>
      <c r="BM13" s="46">
        <f t="shared" si="15"/>
        <v>4.5</v>
      </c>
      <c r="BN13" s="46">
        <f t="shared" si="16"/>
        <v>4.5</v>
      </c>
      <c r="BO13" s="46">
        <f t="shared" si="17"/>
        <v>4.5</v>
      </c>
      <c r="BP13" s="46">
        <f t="shared" si="18"/>
        <v>4</v>
      </c>
      <c r="BQ13" s="46">
        <f t="shared" si="19"/>
        <v>4.5</v>
      </c>
      <c r="BR13" s="46">
        <f t="shared" si="20"/>
        <v>0</v>
      </c>
      <c r="BS13" s="46">
        <f t="shared" si="21"/>
        <v>4.5</v>
      </c>
      <c r="BT13" s="46">
        <f t="shared" si="22"/>
        <v>26.5</v>
      </c>
      <c r="BU13" s="140">
        <f t="shared" si="23"/>
        <v>58.5</v>
      </c>
      <c r="BV13" s="141">
        <f t="shared" si="25"/>
        <v>3</v>
      </c>
    </row>
    <row r="14" spans="1:80" ht="44.25" customHeight="1">
      <c r="A14" s="109">
        <v>4</v>
      </c>
      <c r="B14" s="110" t="s">
        <v>216</v>
      </c>
      <c r="C14" s="111">
        <v>36440</v>
      </c>
      <c r="D14" s="112">
        <v>11</v>
      </c>
      <c r="E14" s="112" t="s">
        <v>208</v>
      </c>
      <c r="F14" s="113" t="s">
        <v>194</v>
      </c>
      <c r="G14" s="114" t="s">
        <v>217</v>
      </c>
      <c r="H14" s="114" t="s">
        <v>205</v>
      </c>
      <c r="I14" s="114" t="s">
        <v>206</v>
      </c>
      <c r="J14" s="125">
        <v>5</v>
      </c>
      <c r="K14" s="125">
        <v>1</v>
      </c>
      <c r="L14" s="125">
        <v>2</v>
      </c>
      <c r="M14" s="125">
        <v>1</v>
      </c>
      <c r="N14" s="125">
        <v>3</v>
      </c>
      <c r="O14" s="125">
        <v>3</v>
      </c>
      <c r="P14" s="125">
        <v>2</v>
      </c>
      <c r="Q14" s="125">
        <v>1</v>
      </c>
      <c r="R14" s="125">
        <v>0</v>
      </c>
      <c r="S14" s="125">
        <v>0</v>
      </c>
      <c r="T14" s="125">
        <f t="shared" si="0"/>
        <v>18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f t="shared" si="1"/>
        <v>0</v>
      </c>
      <c r="AC14" s="132">
        <v>5</v>
      </c>
      <c r="AD14" s="132">
        <v>5</v>
      </c>
      <c r="AE14" s="132">
        <v>1</v>
      </c>
      <c r="AF14" s="132">
        <v>1</v>
      </c>
      <c r="AG14" s="132">
        <v>2</v>
      </c>
      <c r="AH14" s="132">
        <v>1</v>
      </c>
      <c r="AI14" s="132">
        <v>1</v>
      </c>
      <c r="AJ14" s="132">
        <v>1</v>
      </c>
      <c r="AK14" s="132">
        <v>0</v>
      </c>
      <c r="AL14" s="132">
        <v>0</v>
      </c>
      <c r="AM14" s="132">
        <f t="shared" si="2"/>
        <v>17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f t="shared" si="3"/>
        <v>0</v>
      </c>
      <c r="AV14" s="132">
        <f t="shared" si="4"/>
        <v>5</v>
      </c>
      <c r="AW14" s="132">
        <f t="shared" si="5"/>
        <v>3</v>
      </c>
      <c r="AX14" s="132">
        <f t="shared" si="6"/>
        <v>1.5</v>
      </c>
      <c r="AY14" s="132">
        <f t="shared" si="7"/>
        <v>1</v>
      </c>
      <c r="AZ14" s="132">
        <f t="shared" si="8"/>
        <v>2.5</v>
      </c>
      <c r="BA14" s="132">
        <f t="shared" si="9"/>
        <v>2</v>
      </c>
      <c r="BB14" s="132">
        <f t="shared" si="10"/>
        <v>1.5</v>
      </c>
      <c r="BC14" s="132">
        <f t="shared" si="11"/>
        <v>1</v>
      </c>
      <c r="BD14" s="132">
        <f t="shared" si="12"/>
        <v>0</v>
      </c>
      <c r="BE14" s="132">
        <f t="shared" si="13"/>
        <v>0</v>
      </c>
      <c r="BF14" s="132"/>
      <c r="BG14" s="132"/>
      <c r="BH14" s="132"/>
      <c r="BI14" s="132"/>
      <c r="BJ14" s="132"/>
      <c r="BK14" s="132"/>
      <c r="BL14" s="132">
        <f t="shared" si="14"/>
        <v>17.5</v>
      </c>
      <c r="BM14" s="132">
        <f t="shared" si="15"/>
        <v>0</v>
      </c>
      <c r="BN14" s="132">
        <f t="shared" si="16"/>
        <v>0</v>
      </c>
      <c r="BO14" s="132">
        <f t="shared" si="17"/>
        <v>0</v>
      </c>
      <c r="BP14" s="132">
        <f t="shared" si="18"/>
        <v>0</v>
      </c>
      <c r="BQ14" s="132">
        <f t="shared" si="19"/>
        <v>0</v>
      </c>
      <c r="BR14" s="132">
        <f t="shared" si="20"/>
        <v>0</v>
      </c>
      <c r="BS14" s="132">
        <f t="shared" si="21"/>
        <v>0</v>
      </c>
      <c r="BT14" s="132">
        <f t="shared" si="22"/>
        <v>0</v>
      </c>
      <c r="BU14" s="144">
        <f t="shared" si="23"/>
        <v>17.5</v>
      </c>
      <c r="BV14" s="145">
        <f t="shared" si="25"/>
        <v>4</v>
      </c>
      <c r="BW14" s="76"/>
      <c r="BX14" s="76"/>
      <c r="BY14" s="76"/>
      <c r="BZ14" s="76"/>
      <c r="CA14" s="76"/>
      <c r="CB14" s="76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27" customHeight="1"/>
    <row r="27" ht="33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27.75" customHeight="1"/>
    <row r="54" ht="30.75" customHeight="1"/>
    <row r="55" ht="26.25" customHeight="1"/>
    <row r="56" ht="29.2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2" ht="14.25" customHeight="1"/>
  </sheetData>
  <sheetProtection/>
  <mergeCells count="23">
    <mergeCell ref="A1:BV1"/>
    <mergeCell ref="J2:S2"/>
    <mergeCell ref="U2:AA2"/>
    <mergeCell ref="AC2:AL2"/>
    <mergeCell ref="AN2:AT2"/>
    <mergeCell ref="AV2:BE2"/>
    <mergeCell ref="BM2:BS2"/>
    <mergeCell ref="A2:A4"/>
    <mergeCell ref="B2:B4"/>
    <mergeCell ref="C2:C4"/>
    <mergeCell ref="D2:D4"/>
    <mergeCell ref="F2:F4"/>
    <mergeCell ref="G2:G4"/>
    <mergeCell ref="H2:H4"/>
    <mergeCell ref="I2:I4"/>
    <mergeCell ref="T2:T4"/>
    <mergeCell ref="AB2:AB4"/>
    <mergeCell ref="AM2:AM4"/>
    <mergeCell ref="AU2:AU4"/>
    <mergeCell ref="BL2:BL4"/>
    <mergeCell ref="BT2:BT4"/>
    <mergeCell ref="BU2:BU4"/>
    <mergeCell ref="BV2:BV4"/>
  </mergeCells>
  <printOptions/>
  <pageMargins left="0" right="0" top="0" bottom="0" header="0" footer="0"/>
  <pageSetup horizontalDpi="600" verticalDpi="600" orientation="landscape" paperSize="9" scale="70"/>
  <colBreaks count="1" manualBreakCount="1">
    <brk id="28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H44"/>
  <sheetViews>
    <sheetView view="pageBreakPreview" zoomScaleSheetLayoutView="100" workbookViewId="0" topLeftCell="A31">
      <selection activeCell="I20" sqref="I20"/>
    </sheetView>
  </sheetViews>
  <sheetFormatPr defaultColWidth="9.140625" defaultRowHeight="12.75"/>
  <cols>
    <col min="1" max="1" width="5.8515625" style="2" customWidth="1"/>
    <col min="2" max="2" width="20.7109375" style="3" customWidth="1"/>
    <col min="3" max="3" width="11.00390625" style="4" customWidth="1"/>
    <col min="4" max="5" width="5.57421875" style="4" customWidth="1"/>
    <col min="6" max="6" width="7.421875" style="2" customWidth="1"/>
    <col min="7" max="7" width="19.8515625" style="2" customWidth="1"/>
    <col min="8" max="9" width="14.00390625" style="2" customWidth="1"/>
    <col min="10" max="19" width="3.7109375" style="2" customWidth="1"/>
    <col min="20" max="20" width="5.00390625" style="2" hidden="1" customWidth="1"/>
    <col min="21" max="21" width="5.140625" style="2" hidden="1" customWidth="1"/>
    <col min="22" max="22" width="5.00390625" style="2" hidden="1" customWidth="1"/>
    <col min="23" max="25" width="5.140625" style="2" hidden="1" customWidth="1"/>
    <col min="26" max="26" width="5.8515625" style="2" customWidth="1"/>
    <col min="27" max="33" width="3.7109375" style="2" customWidth="1"/>
    <col min="34" max="34" width="5.8515625" style="2" customWidth="1"/>
    <col min="35" max="44" width="3.7109375" style="2" customWidth="1"/>
    <col min="45" max="45" width="5.00390625" style="2" hidden="1" customWidth="1"/>
    <col min="46" max="46" width="5.140625" style="2" hidden="1" customWidth="1"/>
    <col min="47" max="47" width="5.00390625" style="2" hidden="1" customWidth="1"/>
    <col min="48" max="50" width="5.140625" style="2" hidden="1" customWidth="1"/>
    <col min="51" max="51" width="5.8515625" style="2" customWidth="1"/>
    <col min="52" max="58" width="3.7109375" style="2" customWidth="1"/>
    <col min="59" max="59" width="5.8515625" style="2" customWidth="1"/>
    <col min="60" max="69" width="3.7109375" style="2" customWidth="1"/>
    <col min="70" max="70" width="5.00390625" style="2" hidden="1" customWidth="1"/>
    <col min="71" max="71" width="5.140625" style="2" hidden="1" customWidth="1"/>
    <col min="72" max="72" width="5.00390625" style="2" hidden="1" customWidth="1"/>
    <col min="73" max="75" width="5.140625" style="2" hidden="1" customWidth="1"/>
    <col min="76" max="76" width="5.8515625" style="2" customWidth="1"/>
    <col min="77" max="83" width="3.7109375" style="2" customWidth="1"/>
    <col min="84" max="84" width="5.8515625" style="2" customWidth="1"/>
    <col min="85" max="85" width="6.7109375" style="5" customWidth="1"/>
    <col min="86" max="86" width="4.57421875" style="5" customWidth="1"/>
    <col min="87" max="16384" width="9.140625" style="2" customWidth="1"/>
  </cols>
  <sheetData>
    <row r="1" spans="1:85" ht="42" customHeight="1">
      <c r="A1" s="6" t="s">
        <v>160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</row>
    <row r="2" spans="1:86" ht="66" customHeight="1">
      <c r="A2" s="7" t="s">
        <v>1</v>
      </c>
      <c r="B2" s="8" t="s">
        <v>161</v>
      </c>
      <c r="C2" s="9" t="s">
        <v>3</v>
      </c>
      <c r="D2" s="7" t="s">
        <v>4</v>
      </c>
      <c r="E2" s="7"/>
      <c r="F2" s="10" t="s">
        <v>162</v>
      </c>
      <c r="G2" s="7" t="s">
        <v>5</v>
      </c>
      <c r="H2" s="11" t="s">
        <v>8</v>
      </c>
      <c r="I2" s="38" t="s">
        <v>163</v>
      </c>
      <c r="J2" s="39" t="s">
        <v>9</v>
      </c>
      <c r="K2" s="40"/>
      <c r="L2" s="40"/>
      <c r="M2" s="40"/>
      <c r="N2" s="40"/>
      <c r="O2" s="40"/>
      <c r="P2" s="40"/>
      <c r="Q2" s="40"/>
      <c r="R2" s="40"/>
      <c r="S2" s="40"/>
      <c r="T2" s="50"/>
      <c r="U2" s="50"/>
      <c r="V2" s="50"/>
      <c r="W2" s="51" t="s">
        <v>10</v>
      </c>
      <c r="X2" s="51"/>
      <c r="Y2" s="51"/>
      <c r="Z2" s="53" t="s">
        <v>218</v>
      </c>
      <c r="AA2" s="39" t="s">
        <v>10</v>
      </c>
      <c r="AB2" s="40"/>
      <c r="AC2" s="40"/>
      <c r="AD2" s="40"/>
      <c r="AE2" s="40"/>
      <c r="AF2" s="40"/>
      <c r="AG2" s="40"/>
      <c r="AH2" s="53" t="s">
        <v>218</v>
      </c>
      <c r="AI2" s="39" t="s">
        <v>9</v>
      </c>
      <c r="AJ2" s="40"/>
      <c r="AK2" s="40"/>
      <c r="AL2" s="40"/>
      <c r="AM2" s="40"/>
      <c r="AN2" s="40"/>
      <c r="AO2" s="40"/>
      <c r="AP2" s="40"/>
      <c r="AQ2" s="40"/>
      <c r="AR2" s="40"/>
      <c r="AS2" s="50"/>
      <c r="AT2" s="50"/>
      <c r="AU2" s="50"/>
      <c r="AV2" s="51" t="s">
        <v>10</v>
      </c>
      <c r="AW2" s="51"/>
      <c r="AX2" s="51"/>
      <c r="AY2" s="53" t="s">
        <v>165</v>
      </c>
      <c r="AZ2" s="39" t="s">
        <v>10</v>
      </c>
      <c r="BA2" s="40"/>
      <c r="BB2" s="40"/>
      <c r="BC2" s="40"/>
      <c r="BD2" s="40"/>
      <c r="BE2" s="40"/>
      <c r="BF2" s="40"/>
      <c r="BG2" s="53" t="s">
        <v>165</v>
      </c>
      <c r="BH2" s="39" t="s">
        <v>9</v>
      </c>
      <c r="BI2" s="40"/>
      <c r="BJ2" s="40"/>
      <c r="BK2" s="40"/>
      <c r="BL2" s="40"/>
      <c r="BM2" s="40"/>
      <c r="BN2" s="40"/>
      <c r="BO2" s="40"/>
      <c r="BP2" s="40"/>
      <c r="BQ2" s="40"/>
      <c r="BR2" s="50"/>
      <c r="BS2" s="50"/>
      <c r="BT2" s="50"/>
      <c r="BU2" s="51" t="s">
        <v>10</v>
      </c>
      <c r="BV2" s="51"/>
      <c r="BW2" s="51"/>
      <c r="BX2" s="53" t="s">
        <v>164</v>
      </c>
      <c r="BY2" s="39" t="s">
        <v>10</v>
      </c>
      <c r="BZ2" s="40"/>
      <c r="CA2" s="40"/>
      <c r="CB2" s="40"/>
      <c r="CC2" s="40"/>
      <c r="CD2" s="40"/>
      <c r="CE2" s="40"/>
      <c r="CF2" s="53" t="s">
        <v>164</v>
      </c>
      <c r="CG2" s="67" t="s">
        <v>166</v>
      </c>
      <c r="CH2" s="68" t="s">
        <v>163</v>
      </c>
    </row>
    <row r="3" spans="1:86" ht="52.5" customHeight="1">
      <c r="A3" s="7"/>
      <c r="B3" s="8"/>
      <c r="C3" s="9"/>
      <c r="D3" s="7"/>
      <c r="E3" s="7"/>
      <c r="F3" s="10"/>
      <c r="G3" s="7"/>
      <c r="H3" s="11"/>
      <c r="I3" s="38"/>
      <c r="J3" s="41" t="s">
        <v>167</v>
      </c>
      <c r="K3" s="42" t="s">
        <v>168</v>
      </c>
      <c r="L3" s="42" t="s">
        <v>169</v>
      </c>
      <c r="M3" s="42" t="s">
        <v>170</v>
      </c>
      <c r="N3" s="42" t="s">
        <v>171</v>
      </c>
      <c r="O3" s="42" t="s">
        <v>172</v>
      </c>
      <c r="P3" s="42" t="s">
        <v>173</v>
      </c>
      <c r="Q3" s="42" t="s">
        <v>174</v>
      </c>
      <c r="R3" s="42" t="s">
        <v>175</v>
      </c>
      <c r="S3" s="42" t="s">
        <v>176</v>
      </c>
      <c r="T3" s="52"/>
      <c r="U3" s="52"/>
      <c r="V3" s="52"/>
      <c r="W3" s="52"/>
      <c r="X3" s="52"/>
      <c r="Y3" s="52"/>
      <c r="Z3" s="54"/>
      <c r="AA3" s="41" t="s">
        <v>177</v>
      </c>
      <c r="AB3" s="42" t="s">
        <v>168</v>
      </c>
      <c r="AC3" s="42" t="s">
        <v>178</v>
      </c>
      <c r="AD3" s="42" t="s">
        <v>179</v>
      </c>
      <c r="AE3" s="42" t="s">
        <v>180</v>
      </c>
      <c r="AF3" s="42" t="s">
        <v>181</v>
      </c>
      <c r="AG3" s="42" t="s">
        <v>182</v>
      </c>
      <c r="AH3" s="54"/>
      <c r="AI3" s="41" t="s">
        <v>167</v>
      </c>
      <c r="AJ3" s="42" t="s">
        <v>168</v>
      </c>
      <c r="AK3" s="42" t="s">
        <v>169</v>
      </c>
      <c r="AL3" s="42" t="s">
        <v>170</v>
      </c>
      <c r="AM3" s="42" t="s">
        <v>171</v>
      </c>
      <c r="AN3" s="42" t="s">
        <v>172</v>
      </c>
      <c r="AO3" s="42" t="s">
        <v>173</v>
      </c>
      <c r="AP3" s="42" t="s">
        <v>174</v>
      </c>
      <c r="AQ3" s="42" t="s">
        <v>175</v>
      </c>
      <c r="AR3" s="42" t="s">
        <v>176</v>
      </c>
      <c r="AS3" s="52"/>
      <c r="AT3" s="52"/>
      <c r="AU3" s="52"/>
      <c r="AV3" s="52"/>
      <c r="AW3" s="52"/>
      <c r="AX3" s="52"/>
      <c r="AY3" s="54"/>
      <c r="AZ3" s="41" t="s">
        <v>177</v>
      </c>
      <c r="BA3" s="42" t="s">
        <v>168</v>
      </c>
      <c r="BB3" s="42" t="s">
        <v>178</v>
      </c>
      <c r="BC3" s="42" t="s">
        <v>179</v>
      </c>
      <c r="BD3" s="42" t="s">
        <v>180</v>
      </c>
      <c r="BE3" s="42" t="s">
        <v>181</v>
      </c>
      <c r="BF3" s="42" t="s">
        <v>182</v>
      </c>
      <c r="BG3" s="54"/>
      <c r="BH3" s="41" t="s">
        <v>167</v>
      </c>
      <c r="BI3" s="42" t="s">
        <v>168</v>
      </c>
      <c r="BJ3" s="42" t="s">
        <v>169</v>
      </c>
      <c r="BK3" s="42" t="s">
        <v>170</v>
      </c>
      <c r="BL3" s="42" t="s">
        <v>171</v>
      </c>
      <c r="BM3" s="42" t="s">
        <v>172</v>
      </c>
      <c r="BN3" s="42" t="s">
        <v>173</v>
      </c>
      <c r="BO3" s="42" t="s">
        <v>174</v>
      </c>
      <c r="BP3" s="42" t="s">
        <v>175</v>
      </c>
      <c r="BQ3" s="42" t="s">
        <v>176</v>
      </c>
      <c r="BR3" s="52"/>
      <c r="BS3" s="52"/>
      <c r="BT3" s="52"/>
      <c r="BU3" s="52"/>
      <c r="BV3" s="52"/>
      <c r="BW3" s="52"/>
      <c r="BX3" s="54"/>
      <c r="BY3" s="41" t="s">
        <v>177</v>
      </c>
      <c r="BZ3" s="42" t="s">
        <v>168</v>
      </c>
      <c r="CA3" s="42" t="s">
        <v>178</v>
      </c>
      <c r="CB3" s="42" t="s">
        <v>179</v>
      </c>
      <c r="CC3" s="42" t="s">
        <v>180</v>
      </c>
      <c r="CD3" s="42" t="s">
        <v>181</v>
      </c>
      <c r="CE3" s="42" t="s">
        <v>182</v>
      </c>
      <c r="CF3" s="54"/>
      <c r="CG3" s="67"/>
      <c r="CH3" s="68"/>
    </row>
    <row r="4" spans="1:86" ht="12.75" customHeight="1">
      <c r="A4" s="12"/>
      <c r="B4" s="13"/>
      <c r="C4" s="14"/>
      <c r="D4" s="12"/>
      <c r="E4" s="12"/>
      <c r="F4" s="15"/>
      <c r="G4" s="12"/>
      <c r="H4" s="16"/>
      <c r="I4" s="38"/>
      <c r="J4" s="43">
        <v>1</v>
      </c>
      <c r="K4" s="44">
        <v>2</v>
      </c>
      <c r="L4" s="44">
        <v>3</v>
      </c>
      <c r="M4" s="44">
        <v>4</v>
      </c>
      <c r="N4" s="44">
        <v>5</v>
      </c>
      <c r="O4" s="44">
        <v>6</v>
      </c>
      <c r="P4" s="44">
        <v>7</v>
      </c>
      <c r="Q4" s="44">
        <v>8</v>
      </c>
      <c r="R4" s="44">
        <v>9</v>
      </c>
      <c r="S4" s="44">
        <v>10</v>
      </c>
      <c r="T4" s="44"/>
      <c r="U4" s="44"/>
      <c r="V4" s="44"/>
      <c r="W4" s="44"/>
      <c r="X4" s="44"/>
      <c r="Y4" s="44"/>
      <c r="Z4" s="54"/>
      <c r="AA4" s="43">
        <v>1</v>
      </c>
      <c r="AB4" s="44">
        <v>2</v>
      </c>
      <c r="AC4" s="44">
        <v>3</v>
      </c>
      <c r="AD4" s="44">
        <v>4</v>
      </c>
      <c r="AE4" s="44">
        <v>5</v>
      </c>
      <c r="AF4" s="44">
        <v>6</v>
      </c>
      <c r="AG4" s="44">
        <v>7</v>
      </c>
      <c r="AH4" s="54"/>
      <c r="AI4" s="43">
        <v>1</v>
      </c>
      <c r="AJ4" s="44">
        <v>2</v>
      </c>
      <c r="AK4" s="44">
        <v>3</v>
      </c>
      <c r="AL4" s="44">
        <v>4</v>
      </c>
      <c r="AM4" s="44">
        <v>5</v>
      </c>
      <c r="AN4" s="44">
        <v>6</v>
      </c>
      <c r="AO4" s="44">
        <v>7</v>
      </c>
      <c r="AP4" s="44">
        <v>8</v>
      </c>
      <c r="AQ4" s="44">
        <v>9</v>
      </c>
      <c r="AR4" s="44">
        <v>10</v>
      </c>
      <c r="AS4" s="44"/>
      <c r="AT4" s="44"/>
      <c r="AU4" s="44"/>
      <c r="AV4" s="44"/>
      <c r="AW4" s="44"/>
      <c r="AX4" s="44"/>
      <c r="AY4" s="54"/>
      <c r="AZ4" s="43">
        <v>1</v>
      </c>
      <c r="BA4" s="44">
        <v>2</v>
      </c>
      <c r="BB4" s="44">
        <v>3</v>
      </c>
      <c r="BC4" s="44">
        <v>4</v>
      </c>
      <c r="BD4" s="44">
        <v>5</v>
      </c>
      <c r="BE4" s="44">
        <v>6</v>
      </c>
      <c r="BF4" s="44">
        <v>7</v>
      </c>
      <c r="BG4" s="54"/>
      <c r="BH4" s="43">
        <v>1</v>
      </c>
      <c r="BI4" s="44">
        <v>2</v>
      </c>
      <c r="BJ4" s="44">
        <v>3</v>
      </c>
      <c r="BK4" s="44">
        <v>4</v>
      </c>
      <c r="BL4" s="44">
        <v>5</v>
      </c>
      <c r="BM4" s="44">
        <v>6</v>
      </c>
      <c r="BN4" s="44">
        <v>7</v>
      </c>
      <c r="BO4" s="44">
        <v>8</v>
      </c>
      <c r="BP4" s="44">
        <v>9</v>
      </c>
      <c r="BQ4" s="44">
        <v>10</v>
      </c>
      <c r="BR4" s="44"/>
      <c r="BS4" s="44"/>
      <c r="BT4" s="44"/>
      <c r="BU4" s="44"/>
      <c r="BV4" s="44"/>
      <c r="BW4" s="44"/>
      <c r="BX4" s="54"/>
      <c r="BY4" s="43">
        <v>1</v>
      </c>
      <c r="BZ4" s="44">
        <v>2</v>
      </c>
      <c r="CA4" s="44">
        <v>3</v>
      </c>
      <c r="CB4" s="44">
        <v>4</v>
      </c>
      <c r="CC4" s="44">
        <v>5</v>
      </c>
      <c r="CD4" s="44">
        <v>6</v>
      </c>
      <c r="CE4" s="44">
        <v>7</v>
      </c>
      <c r="CF4" s="54"/>
      <c r="CG4" s="67"/>
      <c r="CH4" s="68"/>
    </row>
    <row r="6" spans="1:86" ht="44.25" customHeight="1">
      <c r="A6" s="17">
        <v>2</v>
      </c>
      <c r="B6" s="18" t="s">
        <v>219</v>
      </c>
      <c r="C6" s="19">
        <v>38265</v>
      </c>
      <c r="D6" s="20">
        <v>6</v>
      </c>
      <c r="E6" s="20"/>
      <c r="F6" s="17" t="s">
        <v>220</v>
      </c>
      <c r="G6" s="17" t="s">
        <v>221</v>
      </c>
      <c r="H6" s="17" t="s">
        <v>222</v>
      </c>
      <c r="I6" s="17" t="s">
        <v>223</v>
      </c>
      <c r="J6" s="45">
        <v>5</v>
      </c>
      <c r="K6" s="46">
        <v>4</v>
      </c>
      <c r="L6" s="46">
        <v>3</v>
      </c>
      <c r="M6" s="46">
        <v>5</v>
      </c>
      <c r="N6" s="46">
        <v>5</v>
      </c>
      <c r="O6" s="46">
        <v>4</v>
      </c>
      <c r="P6" s="46">
        <v>3</v>
      </c>
      <c r="Q6" s="46">
        <v>5</v>
      </c>
      <c r="R6" s="46">
        <v>5</v>
      </c>
      <c r="S6" s="46">
        <v>3</v>
      </c>
      <c r="T6" s="46"/>
      <c r="U6" s="46"/>
      <c r="V6" s="46"/>
      <c r="W6" s="46"/>
      <c r="X6" s="46"/>
      <c r="Y6" s="46"/>
      <c r="Z6" s="55">
        <f aca="true" t="shared" si="0" ref="Z6:Z38">SUM(J6:S6)</f>
        <v>42</v>
      </c>
      <c r="AA6" s="56">
        <v>2</v>
      </c>
      <c r="AB6" s="46">
        <v>2</v>
      </c>
      <c r="AC6" s="46">
        <v>2</v>
      </c>
      <c r="AD6" s="46">
        <v>2</v>
      </c>
      <c r="AE6" s="46">
        <v>2</v>
      </c>
      <c r="AF6" s="46">
        <v>0</v>
      </c>
      <c r="AG6" s="46">
        <v>5</v>
      </c>
      <c r="AH6" s="55">
        <f aca="true" t="shared" si="1" ref="AH6:AH38">SUM(AA6:AG6)</f>
        <v>15</v>
      </c>
      <c r="AI6" s="45">
        <v>4</v>
      </c>
      <c r="AJ6" s="46">
        <v>5</v>
      </c>
      <c r="AK6" s="46">
        <v>4</v>
      </c>
      <c r="AL6" s="46">
        <v>5</v>
      </c>
      <c r="AM6" s="46">
        <v>5</v>
      </c>
      <c r="AN6" s="46">
        <v>4</v>
      </c>
      <c r="AO6" s="46">
        <v>5</v>
      </c>
      <c r="AP6" s="46">
        <v>4</v>
      </c>
      <c r="AQ6" s="46">
        <v>4</v>
      </c>
      <c r="AR6" s="46">
        <v>4</v>
      </c>
      <c r="AS6" s="46"/>
      <c r="AT6" s="46"/>
      <c r="AU6" s="46"/>
      <c r="AV6" s="46"/>
      <c r="AW6" s="46"/>
      <c r="AX6" s="46"/>
      <c r="AY6" s="55">
        <f aca="true" t="shared" si="2" ref="AY6:AY38">SUM(AI6:AR6)</f>
        <v>44</v>
      </c>
      <c r="AZ6" s="56">
        <v>3</v>
      </c>
      <c r="BA6" s="46">
        <v>2</v>
      </c>
      <c r="BB6" s="46">
        <v>3</v>
      </c>
      <c r="BC6" s="46">
        <v>2</v>
      </c>
      <c r="BD6" s="46">
        <v>1</v>
      </c>
      <c r="BE6" s="46">
        <v>0</v>
      </c>
      <c r="BF6" s="46">
        <v>5</v>
      </c>
      <c r="BG6" s="55">
        <f aca="true" t="shared" si="3" ref="BG6:BG38">SUM(AZ6:BF6)</f>
        <v>16</v>
      </c>
      <c r="BH6" s="45">
        <f>(J6+AI6)/2</f>
        <v>4.5</v>
      </c>
      <c r="BI6" s="45">
        <f aca="true" t="shared" si="4" ref="BI6:BQ15">(K6+AJ6)/2</f>
        <v>4.5</v>
      </c>
      <c r="BJ6" s="45">
        <f t="shared" si="4"/>
        <v>3.5</v>
      </c>
      <c r="BK6" s="45">
        <f t="shared" si="4"/>
        <v>5</v>
      </c>
      <c r="BL6" s="45">
        <f t="shared" si="4"/>
        <v>5</v>
      </c>
      <c r="BM6" s="45">
        <f t="shared" si="4"/>
        <v>4</v>
      </c>
      <c r="BN6" s="45">
        <f t="shared" si="4"/>
        <v>4</v>
      </c>
      <c r="BO6" s="45">
        <f t="shared" si="4"/>
        <v>4.5</v>
      </c>
      <c r="BP6" s="45">
        <f t="shared" si="4"/>
        <v>4.5</v>
      </c>
      <c r="BQ6" s="45">
        <f t="shared" si="4"/>
        <v>3.5</v>
      </c>
      <c r="BR6" s="46"/>
      <c r="BS6" s="46"/>
      <c r="BT6" s="46"/>
      <c r="BU6" s="46"/>
      <c r="BV6" s="46"/>
      <c r="BW6" s="46"/>
      <c r="BX6" s="59">
        <f aca="true" t="shared" si="5" ref="BX6:BX38">SUM(BH6:BQ6)</f>
        <v>43</v>
      </c>
      <c r="BY6" s="60">
        <f>(AA6+AZ6)/2</f>
        <v>2.5</v>
      </c>
      <c r="BZ6" s="61">
        <f aca="true" t="shared" si="6" ref="BZ6:CE15">(AB6+BA6)/2</f>
        <v>2</v>
      </c>
      <c r="CA6" s="61">
        <f t="shared" si="6"/>
        <v>2.5</v>
      </c>
      <c r="CB6" s="61">
        <f t="shared" si="6"/>
        <v>2</v>
      </c>
      <c r="CC6" s="61">
        <f t="shared" si="6"/>
        <v>1.5</v>
      </c>
      <c r="CD6" s="61">
        <f t="shared" si="6"/>
        <v>0</v>
      </c>
      <c r="CE6" s="69">
        <f t="shared" si="6"/>
        <v>5</v>
      </c>
      <c r="CF6" s="70">
        <f aca="true" t="shared" si="7" ref="CF6:CF38">SUM(BY6:CE6)</f>
        <v>15.5</v>
      </c>
      <c r="CG6" s="71">
        <f>BX6+CF6</f>
        <v>58.5</v>
      </c>
      <c r="CH6" s="72">
        <f>RANK(CG6,$CG$6:$CG$38,0)</f>
        <v>16</v>
      </c>
    </row>
    <row r="7" spans="1:86" ht="44.25" customHeight="1">
      <c r="A7" s="17">
        <v>3</v>
      </c>
      <c r="B7" s="18" t="s">
        <v>224</v>
      </c>
      <c r="C7" s="19">
        <v>37120</v>
      </c>
      <c r="D7" s="20">
        <v>9</v>
      </c>
      <c r="E7" s="20"/>
      <c r="F7" s="17" t="s">
        <v>225</v>
      </c>
      <c r="G7" s="17" t="s">
        <v>226</v>
      </c>
      <c r="H7" s="17" t="s">
        <v>222</v>
      </c>
      <c r="I7" s="17" t="s">
        <v>223</v>
      </c>
      <c r="J7" s="45">
        <v>5</v>
      </c>
      <c r="K7" s="46">
        <v>5</v>
      </c>
      <c r="L7" s="46">
        <v>4</v>
      </c>
      <c r="M7" s="46">
        <v>5</v>
      </c>
      <c r="N7" s="46">
        <v>5</v>
      </c>
      <c r="O7" s="46">
        <v>5</v>
      </c>
      <c r="P7" s="46">
        <v>4</v>
      </c>
      <c r="Q7" s="46">
        <v>4</v>
      </c>
      <c r="R7" s="46">
        <v>5</v>
      </c>
      <c r="S7" s="46">
        <v>4</v>
      </c>
      <c r="T7" s="46"/>
      <c r="U7" s="46"/>
      <c r="V7" s="46"/>
      <c r="W7" s="46"/>
      <c r="X7" s="46"/>
      <c r="Y7" s="46"/>
      <c r="Z7" s="55">
        <f t="shared" si="0"/>
        <v>46</v>
      </c>
      <c r="AA7" s="56">
        <v>4</v>
      </c>
      <c r="AB7" s="46">
        <v>4</v>
      </c>
      <c r="AC7" s="46">
        <v>3</v>
      </c>
      <c r="AD7" s="46">
        <v>3</v>
      </c>
      <c r="AE7" s="46">
        <v>3</v>
      </c>
      <c r="AF7" s="46">
        <v>0</v>
      </c>
      <c r="AG7" s="46">
        <v>5</v>
      </c>
      <c r="AH7" s="55">
        <f t="shared" si="1"/>
        <v>22</v>
      </c>
      <c r="AI7" s="45">
        <v>4</v>
      </c>
      <c r="AJ7" s="46">
        <v>5</v>
      </c>
      <c r="AK7" s="46">
        <v>5</v>
      </c>
      <c r="AL7" s="46">
        <v>5</v>
      </c>
      <c r="AM7" s="46">
        <v>5</v>
      </c>
      <c r="AN7" s="46">
        <v>5</v>
      </c>
      <c r="AO7" s="46">
        <v>4</v>
      </c>
      <c r="AP7" s="46">
        <v>4</v>
      </c>
      <c r="AQ7" s="46">
        <v>5</v>
      </c>
      <c r="AR7" s="46">
        <v>5</v>
      </c>
      <c r="AS7" s="46"/>
      <c r="AT7" s="46"/>
      <c r="AU7" s="46"/>
      <c r="AV7" s="46"/>
      <c r="AW7" s="46"/>
      <c r="AX7" s="46"/>
      <c r="AY7" s="55">
        <f t="shared" si="2"/>
        <v>47</v>
      </c>
      <c r="AZ7" s="56">
        <v>5</v>
      </c>
      <c r="BA7" s="46">
        <v>4</v>
      </c>
      <c r="BB7" s="46">
        <v>4</v>
      </c>
      <c r="BC7" s="46">
        <v>3</v>
      </c>
      <c r="BD7" s="46">
        <v>3</v>
      </c>
      <c r="BE7" s="46">
        <v>0</v>
      </c>
      <c r="BF7" s="46">
        <v>5</v>
      </c>
      <c r="BG7" s="55">
        <f t="shared" si="3"/>
        <v>24</v>
      </c>
      <c r="BH7" s="45">
        <f aca="true" t="shared" si="8" ref="BH7:BH15">(J7+AI7)/2</f>
        <v>4.5</v>
      </c>
      <c r="BI7" s="45">
        <f t="shared" si="4"/>
        <v>5</v>
      </c>
      <c r="BJ7" s="45">
        <f t="shared" si="4"/>
        <v>4.5</v>
      </c>
      <c r="BK7" s="45">
        <f t="shared" si="4"/>
        <v>5</v>
      </c>
      <c r="BL7" s="45">
        <f t="shared" si="4"/>
        <v>5</v>
      </c>
      <c r="BM7" s="45">
        <f t="shared" si="4"/>
        <v>5</v>
      </c>
      <c r="BN7" s="45">
        <f t="shared" si="4"/>
        <v>4</v>
      </c>
      <c r="BO7" s="45">
        <f t="shared" si="4"/>
        <v>4</v>
      </c>
      <c r="BP7" s="45">
        <f t="shared" si="4"/>
        <v>5</v>
      </c>
      <c r="BQ7" s="45">
        <f t="shared" si="4"/>
        <v>4.5</v>
      </c>
      <c r="BR7" s="46"/>
      <c r="BS7" s="46"/>
      <c r="BT7" s="46"/>
      <c r="BU7" s="46"/>
      <c r="BV7" s="46"/>
      <c r="BW7" s="46"/>
      <c r="BX7" s="59">
        <f t="shared" si="5"/>
        <v>46.5</v>
      </c>
      <c r="BY7" s="56">
        <f aca="true" t="shared" si="9" ref="BY7:BY15">(AA7+AZ7)/2</f>
        <v>4.5</v>
      </c>
      <c r="BZ7" s="46">
        <f t="shared" si="6"/>
        <v>4</v>
      </c>
      <c r="CA7" s="46">
        <f t="shared" si="6"/>
        <v>3.5</v>
      </c>
      <c r="CB7" s="46">
        <f t="shared" si="6"/>
        <v>3</v>
      </c>
      <c r="CC7" s="46">
        <f t="shared" si="6"/>
        <v>3</v>
      </c>
      <c r="CD7" s="46">
        <f t="shared" si="6"/>
        <v>0</v>
      </c>
      <c r="CE7" s="55">
        <f t="shared" si="6"/>
        <v>5</v>
      </c>
      <c r="CF7" s="70">
        <f t="shared" si="7"/>
        <v>23</v>
      </c>
      <c r="CG7" s="71">
        <f aca="true" t="shared" si="10" ref="CG7:CG38">BX7+CF7</f>
        <v>69.5</v>
      </c>
      <c r="CH7" s="72">
        <f aca="true" t="shared" si="11" ref="CH7:CH38">RANK(CG7,$CG$6:$CG$38,0)</f>
        <v>11</v>
      </c>
    </row>
    <row r="8" spans="1:86" ht="44.25" customHeight="1">
      <c r="A8" s="17">
        <v>4</v>
      </c>
      <c r="B8" s="18" t="s">
        <v>227</v>
      </c>
      <c r="C8" s="19">
        <v>37329</v>
      </c>
      <c r="D8" s="20">
        <v>9</v>
      </c>
      <c r="E8" s="20"/>
      <c r="F8" s="17" t="s">
        <v>228</v>
      </c>
      <c r="G8" s="17" t="s">
        <v>229</v>
      </c>
      <c r="H8" s="17" t="s">
        <v>222</v>
      </c>
      <c r="I8" s="17" t="s">
        <v>223</v>
      </c>
      <c r="J8" s="45">
        <v>5</v>
      </c>
      <c r="K8" s="46">
        <v>5</v>
      </c>
      <c r="L8" s="46">
        <v>4</v>
      </c>
      <c r="M8" s="46">
        <v>5</v>
      </c>
      <c r="N8" s="46">
        <v>5</v>
      </c>
      <c r="O8" s="46">
        <v>5</v>
      </c>
      <c r="P8" s="46">
        <v>5</v>
      </c>
      <c r="Q8" s="46">
        <v>5</v>
      </c>
      <c r="R8" s="46">
        <v>5</v>
      </c>
      <c r="S8" s="46">
        <v>5</v>
      </c>
      <c r="T8" s="46"/>
      <c r="U8" s="46"/>
      <c r="V8" s="46"/>
      <c r="W8" s="46"/>
      <c r="X8" s="46"/>
      <c r="Y8" s="46"/>
      <c r="Z8" s="55">
        <f t="shared" si="0"/>
        <v>49</v>
      </c>
      <c r="AA8" s="56">
        <v>5</v>
      </c>
      <c r="AB8" s="46">
        <v>4</v>
      </c>
      <c r="AC8" s="46">
        <v>4</v>
      </c>
      <c r="AD8" s="46">
        <v>4</v>
      </c>
      <c r="AE8" s="46">
        <v>3</v>
      </c>
      <c r="AF8" s="46">
        <v>0</v>
      </c>
      <c r="AG8" s="46">
        <v>5</v>
      </c>
      <c r="AH8" s="55">
        <f t="shared" si="1"/>
        <v>25</v>
      </c>
      <c r="AI8" s="45">
        <v>4</v>
      </c>
      <c r="AJ8" s="46">
        <v>5</v>
      </c>
      <c r="AK8" s="46">
        <v>5</v>
      </c>
      <c r="AL8" s="46">
        <v>5</v>
      </c>
      <c r="AM8" s="46">
        <v>5</v>
      </c>
      <c r="AN8" s="46">
        <v>5</v>
      </c>
      <c r="AO8" s="46">
        <v>5</v>
      </c>
      <c r="AP8" s="46">
        <v>4</v>
      </c>
      <c r="AQ8" s="46">
        <v>5</v>
      </c>
      <c r="AR8" s="46">
        <v>5</v>
      </c>
      <c r="AS8" s="46"/>
      <c r="AT8" s="46"/>
      <c r="AU8" s="46"/>
      <c r="AV8" s="46"/>
      <c r="AW8" s="46"/>
      <c r="AX8" s="46"/>
      <c r="AY8" s="55">
        <f t="shared" si="2"/>
        <v>48</v>
      </c>
      <c r="AZ8" s="56">
        <v>5</v>
      </c>
      <c r="BA8" s="46">
        <v>4</v>
      </c>
      <c r="BB8" s="46">
        <v>4</v>
      </c>
      <c r="BC8" s="46">
        <v>4</v>
      </c>
      <c r="BD8" s="46">
        <v>4</v>
      </c>
      <c r="BE8" s="46">
        <v>0</v>
      </c>
      <c r="BF8" s="46">
        <v>5</v>
      </c>
      <c r="BG8" s="55">
        <f t="shared" si="3"/>
        <v>26</v>
      </c>
      <c r="BH8" s="45">
        <f t="shared" si="8"/>
        <v>4.5</v>
      </c>
      <c r="BI8" s="45">
        <f t="shared" si="4"/>
        <v>5</v>
      </c>
      <c r="BJ8" s="45">
        <f t="shared" si="4"/>
        <v>4.5</v>
      </c>
      <c r="BK8" s="45">
        <f t="shared" si="4"/>
        <v>5</v>
      </c>
      <c r="BL8" s="45">
        <f t="shared" si="4"/>
        <v>5</v>
      </c>
      <c r="BM8" s="45">
        <f t="shared" si="4"/>
        <v>5</v>
      </c>
      <c r="BN8" s="45">
        <f t="shared" si="4"/>
        <v>5</v>
      </c>
      <c r="BO8" s="45">
        <f t="shared" si="4"/>
        <v>4.5</v>
      </c>
      <c r="BP8" s="45">
        <f t="shared" si="4"/>
        <v>5</v>
      </c>
      <c r="BQ8" s="45">
        <f t="shared" si="4"/>
        <v>5</v>
      </c>
      <c r="BR8" s="46"/>
      <c r="BS8" s="46"/>
      <c r="BT8" s="46"/>
      <c r="BU8" s="46"/>
      <c r="BV8" s="46"/>
      <c r="BW8" s="46"/>
      <c r="BX8" s="59">
        <f t="shared" si="5"/>
        <v>48.5</v>
      </c>
      <c r="BY8" s="56">
        <f t="shared" si="9"/>
        <v>5</v>
      </c>
      <c r="BZ8" s="46">
        <f t="shared" si="6"/>
        <v>4</v>
      </c>
      <c r="CA8" s="46">
        <f t="shared" si="6"/>
        <v>4</v>
      </c>
      <c r="CB8" s="46">
        <f t="shared" si="6"/>
        <v>4</v>
      </c>
      <c r="CC8" s="46">
        <f t="shared" si="6"/>
        <v>3.5</v>
      </c>
      <c r="CD8" s="46">
        <f t="shared" si="6"/>
        <v>0</v>
      </c>
      <c r="CE8" s="55">
        <f t="shared" si="6"/>
        <v>5</v>
      </c>
      <c r="CF8" s="70">
        <f t="shared" si="7"/>
        <v>25.5</v>
      </c>
      <c r="CG8" s="71">
        <f t="shared" si="10"/>
        <v>74</v>
      </c>
      <c r="CH8" s="72">
        <f t="shared" si="11"/>
        <v>6</v>
      </c>
    </row>
    <row r="9" spans="1:86" ht="44.25" customHeight="1">
      <c r="A9" s="17">
        <v>5</v>
      </c>
      <c r="B9" s="18" t="s">
        <v>230</v>
      </c>
      <c r="C9" s="19">
        <v>37121</v>
      </c>
      <c r="D9" s="20" t="s">
        <v>231</v>
      </c>
      <c r="E9" s="20"/>
      <c r="F9" s="17" t="s">
        <v>232</v>
      </c>
      <c r="G9" s="17" t="s">
        <v>233</v>
      </c>
      <c r="H9" s="17" t="s">
        <v>234</v>
      </c>
      <c r="I9" s="17" t="s">
        <v>235</v>
      </c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55">
        <f t="shared" si="0"/>
        <v>0</v>
      </c>
      <c r="AA9" s="56">
        <v>4</v>
      </c>
      <c r="AB9" s="46">
        <v>4</v>
      </c>
      <c r="AC9" s="46">
        <v>4</v>
      </c>
      <c r="AD9" s="46">
        <v>4</v>
      </c>
      <c r="AE9" s="46">
        <v>4</v>
      </c>
      <c r="AF9" s="46">
        <v>0</v>
      </c>
      <c r="AG9" s="46">
        <v>5</v>
      </c>
      <c r="AH9" s="55">
        <f t="shared" si="1"/>
        <v>25</v>
      </c>
      <c r="AI9" s="45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55">
        <f t="shared" si="2"/>
        <v>0</v>
      </c>
      <c r="AZ9" s="56">
        <v>4</v>
      </c>
      <c r="BA9" s="46">
        <v>4</v>
      </c>
      <c r="BB9" s="46">
        <v>4</v>
      </c>
      <c r="BC9" s="46">
        <v>4</v>
      </c>
      <c r="BD9" s="46">
        <v>4</v>
      </c>
      <c r="BE9" s="46">
        <v>0</v>
      </c>
      <c r="BF9" s="46">
        <v>5</v>
      </c>
      <c r="BG9" s="55">
        <f t="shared" si="3"/>
        <v>25</v>
      </c>
      <c r="BH9" s="45">
        <f t="shared" si="8"/>
        <v>0</v>
      </c>
      <c r="BI9" s="45">
        <f t="shared" si="4"/>
        <v>0</v>
      </c>
      <c r="BJ9" s="45">
        <f t="shared" si="4"/>
        <v>0</v>
      </c>
      <c r="BK9" s="45">
        <f t="shared" si="4"/>
        <v>0</v>
      </c>
      <c r="BL9" s="45">
        <f t="shared" si="4"/>
        <v>0</v>
      </c>
      <c r="BM9" s="45">
        <f t="shared" si="4"/>
        <v>0</v>
      </c>
      <c r="BN9" s="45">
        <f t="shared" si="4"/>
        <v>0</v>
      </c>
      <c r="BO9" s="45">
        <f t="shared" si="4"/>
        <v>0</v>
      </c>
      <c r="BP9" s="45">
        <f t="shared" si="4"/>
        <v>0</v>
      </c>
      <c r="BQ9" s="45">
        <f t="shared" si="4"/>
        <v>0</v>
      </c>
      <c r="BR9" s="46"/>
      <c r="BS9" s="46"/>
      <c r="BT9" s="46"/>
      <c r="BU9" s="46"/>
      <c r="BV9" s="46"/>
      <c r="BW9" s="46"/>
      <c r="BX9" s="59">
        <f t="shared" si="5"/>
        <v>0</v>
      </c>
      <c r="BY9" s="56">
        <f t="shared" si="9"/>
        <v>4</v>
      </c>
      <c r="BZ9" s="46">
        <f t="shared" si="6"/>
        <v>4</v>
      </c>
      <c r="CA9" s="46">
        <f t="shared" si="6"/>
        <v>4</v>
      </c>
      <c r="CB9" s="46">
        <f t="shared" si="6"/>
        <v>4</v>
      </c>
      <c r="CC9" s="46">
        <f t="shared" si="6"/>
        <v>4</v>
      </c>
      <c r="CD9" s="46">
        <f t="shared" si="6"/>
        <v>0</v>
      </c>
      <c r="CE9" s="55">
        <f t="shared" si="6"/>
        <v>5</v>
      </c>
      <c r="CF9" s="70">
        <f t="shared" si="7"/>
        <v>25</v>
      </c>
      <c r="CG9" s="71">
        <f t="shared" si="10"/>
        <v>25</v>
      </c>
      <c r="CH9" s="72">
        <f t="shared" si="11"/>
        <v>28</v>
      </c>
    </row>
    <row r="10" spans="1:86" ht="44.25" customHeight="1">
      <c r="A10" s="17">
        <v>6</v>
      </c>
      <c r="B10" s="18" t="s">
        <v>236</v>
      </c>
      <c r="C10" s="19">
        <v>38021</v>
      </c>
      <c r="D10" s="20" t="s">
        <v>237</v>
      </c>
      <c r="E10" s="20"/>
      <c r="F10" s="17" t="s">
        <v>238</v>
      </c>
      <c r="G10" s="17" t="s">
        <v>239</v>
      </c>
      <c r="H10" s="17" t="s">
        <v>234</v>
      </c>
      <c r="I10" s="17" t="s">
        <v>235</v>
      </c>
      <c r="J10" s="45">
        <v>3</v>
      </c>
      <c r="K10" s="46">
        <v>3</v>
      </c>
      <c r="L10" s="46">
        <v>3</v>
      </c>
      <c r="M10" s="46">
        <v>3</v>
      </c>
      <c r="N10" s="46">
        <v>3</v>
      </c>
      <c r="O10" s="46">
        <v>4</v>
      </c>
      <c r="P10" s="46">
        <v>0</v>
      </c>
      <c r="Q10" s="46">
        <v>4</v>
      </c>
      <c r="R10" s="46">
        <v>5</v>
      </c>
      <c r="S10" s="46">
        <v>3</v>
      </c>
      <c r="T10" s="46"/>
      <c r="U10" s="46"/>
      <c r="V10" s="46"/>
      <c r="W10" s="46"/>
      <c r="X10" s="46"/>
      <c r="Y10" s="46"/>
      <c r="Z10" s="55">
        <f t="shared" si="0"/>
        <v>31</v>
      </c>
      <c r="AA10" s="56">
        <v>5</v>
      </c>
      <c r="AB10" s="46">
        <v>2</v>
      </c>
      <c r="AC10" s="46">
        <v>4</v>
      </c>
      <c r="AD10" s="46">
        <v>4</v>
      </c>
      <c r="AE10" s="46">
        <v>5</v>
      </c>
      <c r="AF10" s="46">
        <v>0</v>
      </c>
      <c r="AG10" s="46">
        <v>5</v>
      </c>
      <c r="AH10" s="55">
        <f t="shared" si="1"/>
        <v>25</v>
      </c>
      <c r="AI10" s="45">
        <v>3</v>
      </c>
      <c r="AJ10" s="46">
        <v>3</v>
      </c>
      <c r="AK10" s="46">
        <v>5</v>
      </c>
      <c r="AL10" s="46">
        <v>3</v>
      </c>
      <c r="AM10" s="46">
        <v>3</v>
      </c>
      <c r="AN10" s="46">
        <v>5</v>
      </c>
      <c r="AO10" s="46">
        <v>3</v>
      </c>
      <c r="AP10" s="46">
        <v>4</v>
      </c>
      <c r="AQ10" s="46">
        <v>4</v>
      </c>
      <c r="AR10" s="46">
        <v>4</v>
      </c>
      <c r="AS10" s="46"/>
      <c r="AT10" s="46"/>
      <c r="AU10" s="46"/>
      <c r="AV10" s="46"/>
      <c r="AW10" s="46"/>
      <c r="AX10" s="46"/>
      <c r="AY10" s="55">
        <f t="shared" si="2"/>
        <v>37</v>
      </c>
      <c r="AZ10" s="56">
        <v>5</v>
      </c>
      <c r="BA10" s="46">
        <v>3</v>
      </c>
      <c r="BB10" s="46">
        <v>4</v>
      </c>
      <c r="BC10" s="46">
        <v>3</v>
      </c>
      <c r="BD10" s="46">
        <v>3</v>
      </c>
      <c r="BE10" s="46">
        <v>0</v>
      </c>
      <c r="BF10" s="46">
        <v>5</v>
      </c>
      <c r="BG10" s="55">
        <f t="shared" si="3"/>
        <v>23</v>
      </c>
      <c r="BH10" s="45">
        <f t="shared" si="8"/>
        <v>3</v>
      </c>
      <c r="BI10" s="45">
        <f t="shared" si="4"/>
        <v>3</v>
      </c>
      <c r="BJ10" s="45">
        <f t="shared" si="4"/>
        <v>4</v>
      </c>
      <c r="BK10" s="45">
        <f t="shared" si="4"/>
        <v>3</v>
      </c>
      <c r="BL10" s="45">
        <f t="shared" si="4"/>
        <v>3</v>
      </c>
      <c r="BM10" s="45">
        <f t="shared" si="4"/>
        <v>4.5</v>
      </c>
      <c r="BN10" s="45">
        <f t="shared" si="4"/>
        <v>1.5</v>
      </c>
      <c r="BO10" s="45">
        <f t="shared" si="4"/>
        <v>4</v>
      </c>
      <c r="BP10" s="45">
        <f t="shared" si="4"/>
        <v>4.5</v>
      </c>
      <c r="BQ10" s="45">
        <f t="shared" si="4"/>
        <v>3.5</v>
      </c>
      <c r="BR10" s="46"/>
      <c r="BS10" s="46"/>
      <c r="BT10" s="46"/>
      <c r="BU10" s="46"/>
      <c r="BV10" s="46"/>
      <c r="BW10" s="46"/>
      <c r="BX10" s="59">
        <f t="shared" si="5"/>
        <v>34</v>
      </c>
      <c r="BY10" s="56">
        <f t="shared" si="9"/>
        <v>5</v>
      </c>
      <c r="BZ10" s="46">
        <f t="shared" si="6"/>
        <v>2.5</v>
      </c>
      <c r="CA10" s="46">
        <f t="shared" si="6"/>
        <v>4</v>
      </c>
      <c r="CB10" s="46">
        <f t="shared" si="6"/>
        <v>3.5</v>
      </c>
      <c r="CC10" s="46">
        <f t="shared" si="6"/>
        <v>4</v>
      </c>
      <c r="CD10" s="46">
        <f t="shared" si="6"/>
        <v>0</v>
      </c>
      <c r="CE10" s="55">
        <f t="shared" si="6"/>
        <v>5</v>
      </c>
      <c r="CF10" s="70">
        <f t="shared" si="7"/>
        <v>24</v>
      </c>
      <c r="CG10" s="71">
        <f t="shared" si="10"/>
        <v>58</v>
      </c>
      <c r="CH10" s="72">
        <f t="shared" si="11"/>
        <v>17</v>
      </c>
    </row>
    <row r="11" spans="1:86" ht="44.25" customHeight="1">
      <c r="A11" s="17">
        <v>7</v>
      </c>
      <c r="B11" s="18" t="s">
        <v>240</v>
      </c>
      <c r="C11" s="19">
        <v>37410</v>
      </c>
      <c r="D11" s="20" t="s">
        <v>241</v>
      </c>
      <c r="E11" s="20"/>
      <c r="F11" s="17" t="s">
        <v>238</v>
      </c>
      <c r="G11" s="17" t="s">
        <v>242</v>
      </c>
      <c r="H11" s="17" t="s">
        <v>234</v>
      </c>
      <c r="I11" s="17" t="s">
        <v>235</v>
      </c>
      <c r="J11" s="45">
        <v>3</v>
      </c>
      <c r="K11" s="46">
        <v>2</v>
      </c>
      <c r="L11" s="46">
        <v>2</v>
      </c>
      <c r="M11" s="46">
        <v>3</v>
      </c>
      <c r="N11" s="46">
        <v>4</v>
      </c>
      <c r="O11" s="46">
        <v>4</v>
      </c>
      <c r="P11" s="46">
        <v>3</v>
      </c>
      <c r="Q11" s="46">
        <v>4</v>
      </c>
      <c r="R11" s="46">
        <v>5</v>
      </c>
      <c r="S11" s="46">
        <v>4</v>
      </c>
      <c r="T11" s="46"/>
      <c r="U11" s="46"/>
      <c r="V11" s="46"/>
      <c r="W11" s="46"/>
      <c r="X11" s="46"/>
      <c r="Y11" s="46"/>
      <c r="Z11" s="55">
        <f t="shared" si="0"/>
        <v>34</v>
      </c>
      <c r="AA11" s="56">
        <v>3</v>
      </c>
      <c r="AB11" s="46">
        <v>1</v>
      </c>
      <c r="AC11" s="46">
        <v>0</v>
      </c>
      <c r="AD11" s="46">
        <v>5</v>
      </c>
      <c r="AE11" s="46">
        <v>3</v>
      </c>
      <c r="AF11" s="46">
        <v>0</v>
      </c>
      <c r="AG11" s="46">
        <v>5</v>
      </c>
      <c r="AH11" s="55">
        <f t="shared" si="1"/>
        <v>17</v>
      </c>
      <c r="AI11" s="45">
        <v>4</v>
      </c>
      <c r="AJ11" s="46">
        <v>4</v>
      </c>
      <c r="AK11" s="46">
        <v>5</v>
      </c>
      <c r="AL11" s="46">
        <v>3</v>
      </c>
      <c r="AM11" s="46">
        <v>4</v>
      </c>
      <c r="AN11" s="46">
        <v>5</v>
      </c>
      <c r="AO11" s="46">
        <v>4</v>
      </c>
      <c r="AP11" s="46">
        <v>4</v>
      </c>
      <c r="AQ11" s="46">
        <v>4</v>
      </c>
      <c r="AR11" s="46">
        <v>4</v>
      </c>
      <c r="AS11" s="46"/>
      <c r="AT11" s="46"/>
      <c r="AU11" s="46"/>
      <c r="AV11" s="46"/>
      <c r="AW11" s="46"/>
      <c r="AX11" s="46"/>
      <c r="AY11" s="55">
        <f t="shared" si="2"/>
        <v>41</v>
      </c>
      <c r="AZ11" s="56">
        <v>5</v>
      </c>
      <c r="BA11" s="46">
        <v>3</v>
      </c>
      <c r="BB11" s="46">
        <v>4</v>
      </c>
      <c r="BC11" s="46">
        <v>3</v>
      </c>
      <c r="BD11" s="46">
        <v>3</v>
      </c>
      <c r="BE11" s="46">
        <v>0</v>
      </c>
      <c r="BF11" s="46">
        <v>5</v>
      </c>
      <c r="BG11" s="55">
        <f t="shared" si="3"/>
        <v>23</v>
      </c>
      <c r="BH11" s="45">
        <f t="shared" si="8"/>
        <v>3.5</v>
      </c>
      <c r="BI11" s="45">
        <f t="shared" si="4"/>
        <v>3</v>
      </c>
      <c r="BJ11" s="45">
        <f t="shared" si="4"/>
        <v>3.5</v>
      </c>
      <c r="BK11" s="45">
        <f t="shared" si="4"/>
        <v>3</v>
      </c>
      <c r="BL11" s="45">
        <f t="shared" si="4"/>
        <v>4</v>
      </c>
      <c r="BM11" s="45">
        <f t="shared" si="4"/>
        <v>4.5</v>
      </c>
      <c r="BN11" s="45">
        <f t="shared" si="4"/>
        <v>3.5</v>
      </c>
      <c r="BO11" s="45">
        <f t="shared" si="4"/>
        <v>4</v>
      </c>
      <c r="BP11" s="45">
        <f t="shared" si="4"/>
        <v>4.5</v>
      </c>
      <c r="BQ11" s="45">
        <f t="shared" si="4"/>
        <v>4</v>
      </c>
      <c r="BR11" s="46"/>
      <c r="BS11" s="46"/>
      <c r="BT11" s="46"/>
      <c r="BU11" s="46"/>
      <c r="BV11" s="46"/>
      <c r="BW11" s="46"/>
      <c r="BX11" s="59">
        <f t="shared" si="5"/>
        <v>37.5</v>
      </c>
      <c r="BY11" s="56">
        <f t="shared" si="9"/>
        <v>4</v>
      </c>
      <c r="BZ11" s="46">
        <f t="shared" si="6"/>
        <v>2</v>
      </c>
      <c r="CA11" s="46">
        <f t="shared" si="6"/>
        <v>2</v>
      </c>
      <c r="CB11" s="46">
        <f t="shared" si="6"/>
        <v>4</v>
      </c>
      <c r="CC11" s="46">
        <f t="shared" si="6"/>
        <v>3</v>
      </c>
      <c r="CD11" s="46">
        <f t="shared" si="6"/>
        <v>0</v>
      </c>
      <c r="CE11" s="55">
        <f t="shared" si="6"/>
        <v>5</v>
      </c>
      <c r="CF11" s="70">
        <f t="shared" si="7"/>
        <v>20</v>
      </c>
      <c r="CG11" s="71">
        <f t="shared" si="10"/>
        <v>57.5</v>
      </c>
      <c r="CH11" s="72">
        <f t="shared" si="11"/>
        <v>18</v>
      </c>
    </row>
    <row r="12" spans="1:86" ht="44.25" customHeight="1">
      <c r="A12" s="17">
        <v>8</v>
      </c>
      <c r="B12" s="18" t="s">
        <v>243</v>
      </c>
      <c r="C12" s="19" t="s">
        <v>244</v>
      </c>
      <c r="D12" s="20" t="s">
        <v>231</v>
      </c>
      <c r="E12" s="20"/>
      <c r="F12" s="17" t="s">
        <v>156</v>
      </c>
      <c r="G12" s="17" t="s">
        <v>245</v>
      </c>
      <c r="H12" s="17" t="s">
        <v>234</v>
      </c>
      <c r="I12" s="17" t="s">
        <v>235</v>
      </c>
      <c r="J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55">
        <f t="shared" si="0"/>
        <v>0</v>
      </c>
      <c r="AA12" s="56"/>
      <c r="AB12" s="46"/>
      <c r="AC12" s="46"/>
      <c r="AD12" s="46"/>
      <c r="AE12" s="46"/>
      <c r="AF12" s="46"/>
      <c r="AG12" s="46"/>
      <c r="AH12" s="55">
        <f t="shared" si="1"/>
        <v>0</v>
      </c>
      <c r="AI12" s="45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55">
        <f t="shared" si="2"/>
        <v>0</v>
      </c>
      <c r="AZ12" s="56"/>
      <c r="BA12" s="46"/>
      <c r="BB12" s="46"/>
      <c r="BC12" s="46"/>
      <c r="BD12" s="46"/>
      <c r="BE12" s="46"/>
      <c r="BF12" s="46"/>
      <c r="BG12" s="55">
        <f t="shared" si="3"/>
        <v>0</v>
      </c>
      <c r="BH12" s="45">
        <f t="shared" si="8"/>
        <v>0</v>
      </c>
      <c r="BI12" s="45">
        <f t="shared" si="4"/>
        <v>0</v>
      </c>
      <c r="BJ12" s="45">
        <f t="shared" si="4"/>
        <v>0</v>
      </c>
      <c r="BK12" s="45">
        <f t="shared" si="4"/>
        <v>0</v>
      </c>
      <c r="BL12" s="45">
        <f t="shared" si="4"/>
        <v>0</v>
      </c>
      <c r="BM12" s="45">
        <f t="shared" si="4"/>
        <v>0</v>
      </c>
      <c r="BN12" s="45">
        <f t="shared" si="4"/>
        <v>0</v>
      </c>
      <c r="BO12" s="45">
        <f t="shared" si="4"/>
        <v>0</v>
      </c>
      <c r="BP12" s="45">
        <f t="shared" si="4"/>
        <v>0</v>
      </c>
      <c r="BQ12" s="45">
        <f t="shared" si="4"/>
        <v>0</v>
      </c>
      <c r="BR12" s="46"/>
      <c r="BS12" s="46"/>
      <c r="BT12" s="46"/>
      <c r="BU12" s="46"/>
      <c r="BV12" s="46"/>
      <c r="BW12" s="46"/>
      <c r="BX12" s="59">
        <f t="shared" si="5"/>
        <v>0</v>
      </c>
      <c r="BY12" s="56">
        <f t="shared" si="9"/>
        <v>0</v>
      </c>
      <c r="BZ12" s="46">
        <f t="shared" si="6"/>
        <v>0</v>
      </c>
      <c r="CA12" s="46">
        <f t="shared" si="6"/>
        <v>0</v>
      </c>
      <c r="CB12" s="46">
        <f t="shared" si="6"/>
        <v>0</v>
      </c>
      <c r="CC12" s="46">
        <f t="shared" si="6"/>
        <v>0</v>
      </c>
      <c r="CD12" s="46">
        <f t="shared" si="6"/>
        <v>0</v>
      </c>
      <c r="CE12" s="55">
        <f t="shared" si="6"/>
        <v>0</v>
      </c>
      <c r="CF12" s="70">
        <f t="shared" si="7"/>
        <v>0</v>
      </c>
      <c r="CG12" s="71">
        <f t="shared" si="10"/>
        <v>0</v>
      </c>
      <c r="CH12" s="72">
        <f t="shared" si="11"/>
        <v>30</v>
      </c>
    </row>
    <row r="13" spans="1:86" ht="44.25" customHeight="1">
      <c r="A13" s="17">
        <v>9</v>
      </c>
      <c r="B13" s="18" t="s">
        <v>246</v>
      </c>
      <c r="C13" s="19">
        <v>37489</v>
      </c>
      <c r="D13" s="20"/>
      <c r="E13" s="20"/>
      <c r="F13" s="17" t="s">
        <v>247</v>
      </c>
      <c r="G13" s="17" t="s">
        <v>248</v>
      </c>
      <c r="H13" s="17" t="s">
        <v>249</v>
      </c>
      <c r="I13" s="17" t="s">
        <v>250</v>
      </c>
      <c r="J13" s="45">
        <v>5</v>
      </c>
      <c r="K13" s="46">
        <v>5</v>
      </c>
      <c r="L13" s="46">
        <v>4</v>
      </c>
      <c r="M13" s="46">
        <v>4</v>
      </c>
      <c r="N13" s="46">
        <v>5</v>
      </c>
      <c r="O13" s="46">
        <v>5</v>
      </c>
      <c r="P13" s="46">
        <v>4</v>
      </c>
      <c r="Q13" s="46">
        <v>5</v>
      </c>
      <c r="R13" s="46">
        <v>5</v>
      </c>
      <c r="S13" s="46">
        <v>5</v>
      </c>
      <c r="T13" s="46"/>
      <c r="U13" s="46"/>
      <c r="V13" s="46"/>
      <c r="W13" s="46"/>
      <c r="X13" s="46"/>
      <c r="Y13" s="46"/>
      <c r="Z13" s="55">
        <f t="shared" si="0"/>
        <v>47</v>
      </c>
      <c r="AA13" s="56">
        <v>4</v>
      </c>
      <c r="AB13" s="46">
        <v>5</v>
      </c>
      <c r="AC13" s="46">
        <v>5</v>
      </c>
      <c r="AD13" s="46">
        <v>5</v>
      </c>
      <c r="AE13" s="46">
        <v>3</v>
      </c>
      <c r="AF13" s="46">
        <v>0</v>
      </c>
      <c r="AG13" s="46">
        <v>5</v>
      </c>
      <c r="AH13" s="55">
        <f t="shared" si="1"/>
        <v>27</v>
      </c>
      <c r="AI13" s="45">
        <v>4</v>
      </c>
      <c r="AJ13" s="46">
        <v>4</v>
      </c>
      <c r="AK13" s="46">
        <v>5</v>
      </c>
      <c r="AL13" s="46">
        <v>4</v>
      </c>
      <c r="AM13" s="46">
        <v>4</v>
      </c>
      <c r="AN13" s="46">
        <v>5</v>
      </c>
      <c r="AO13" s="46">
        <v>4</v>
      </c>
      <c r="AP13" s="46">
        <v>4</v>
      </c>
      <c r="AQ13" s="46">
        <v>4</v>
      </c>
      <c r="AR13" s="46">
        <v>5</v>
      </c>
      <c r="AS13" s="46"/>
      <c r="AT13" s="46"/>
      <c r="AU13" s="46"/>
      <c r="AV13" s="46"/>
      <c r="AW13" s="46"/>
      <c r="AX13" s="46"/>
      <c r="AY13" s="55">
        <f t="shared" si="2"/>
        <v>43</v>
      </c>
      <c r="AZ13" s="56">
        <v>3</v>
      </c>
      <c r="BA13" s="46">
        <v>5</v>
      </c>
      <c r="BB13" s="46">
        <v>5</v>
      </c>
      <c r="BC13" s="46">
        <v>4</v>
      </c>
      <c r="BD13" s="46">
        <v>3</v>
      </c>
      <c r="BE13" s="46">
        <v>0</v>
      </c>
      <c r="BF13" s="46">
        <v>5</v>
      </c>
      <c r="BG13" s="55">
        <f t="shared" si="3"/>
        <v>25</v>
      </c>
      <c r="BH13" s="45">
        <f t="shared" si="8"/>
        <v>4.5</v>
      </c>
      <c r="BI13" s="45">
        <f t="shared" si="4"/>
        <v>4.5</v>
      </c>
      <c r="BJ13" s="45">
        <f t="shared" si="4"/>
        <v>4.5</v>
      </c>
      <c r="BK13" s="45">
        <f t="shared" si="4"/>
        <v>4</v>
      </c>
      <c r="BL13" s="45">
        <f t="shared" si="4"/>
        <v>4.5</v>
      </c>
      <c r="BM13" s="45">
        <f t="shared" si="4"/>
        <v>5</v>
      </c>
      <c r="BN13" s="45">
        <f t="shared" si="4"/>
        <v>4</v>
      </c>
      <c r="BO13" s="45">
        <f t="shared" si="4"/>
        <v>4.5</v>
      </c>
      <c r="BP13" s="45">
        <f t="shared" si="4"/>
        <v>4.5</v>
      </c>
      <c r="BQ13" s="45">
        <f t="shared" si="4"/>
        <v>5</v>
      </c>
      <c r="BR13" s="46"/>
      <c r="BS13" s="46"/>
      <c r="BT13" s="46"/>
      <c r="BU13" s="46"/>
      <c r="BV13" s="46"/>
      <c r="BW13" s="46"/>
      <c r="BX13" s="59">
        <f t="shared" si="5"/>
        <v>45</v>
      </c>
      <c r="BY13" s="56">
        <f t="shared" si="9"/>
        <v>3.5</v>
      </c>
      <c r="BZ13" s="46">
        <f t="shared" si="6"/>
        <v>5</v>
      </c>
      <c r="CA13" s="46">
        <f t="shared" si="6"/>
        <v>5</v>
      </c>
      <c r="CB13" s="46">
        <f t="shared" si="6"/>
        <v>4.5</v>
      </c>
      <c r="CC13" s="46">
        <f t="shared" si="6"/>
        <v>3</v>
      </c>
      <c r="CD13" s="46">
        <f t="shared" si="6"/>
        <v>0</v>
      </c>
      <c r="CE13" s="55">
        <f t="shared" si="6"/>
        <v>5</v>
      </c>
      <c r="CF13" s="70">
        <f t="shared" si="7"/>
        <v>26</v>
      </c>
      <c r="CG13" s="71">
        <f t="shared" si="10"/>
        <v>71</v>
      </c>
      <c r="CH13" s="72">
        <f t="shared" si="11"/>
        <v>9</v>
      </c>
    </row>
    <row r="14" spans="1:86" ht="44.25" customHeight="1">
      <c r="A14" s="17">
        <v>10</v>
      </c>
      <c r="B14" s="18" t="s">
        <v>251</v>
      </c>
      <c r="C14" s="19">
        <v>37302</v>
      </c>
      <c r="D14" s="20"/>
      <c r="E14" s="20"/>
      <c r="F14" s="17" t="s">
        <v>252</v>
      </c>
      <c r="G14" s="17" t="s">
        <v>253</v>
      </c>
      <c r="H14" s="17" t="s">
        <v>249</v>
      </c>
      <c r="I14" s="17" t="s">
        <v>250</v>
      </c>
      <c r="J14" s="45">
        <v>5</v>
      </c>
      <c r="K14" s="46">
        <v>4</v>
      </c>
      <c r="L14" s="46">
        <v>4</v>
      </c>
      <c r="M14" s="46">
        <v>4</v>
      </c>
      <c r="N14" s="46">
        <v>5</v>
      </c>
      <c r="O14" s="46">
        <v>4</v>
      </c>
      <c r="P14" s="46">
        <v>4</v>
      </c>
      <c r="Q14" s="46">
        <v>3</v>
      </c>
      <c r="R14" s="46">
        <v>5</v>
      </c>
      <c r="S14" s="46">
        <v>5</v>
      </c>
      <c r="T14" s="46"/>
      <c r="U14" s="46"/>
      <c r="V14" s="46"/>
      <c r="W14" s="46"/>
      <c r="X14" s="46"/>
      <c r="Y14" s="46"/>
      <c r="Z14" s="55">
        <f t="shared" si="0"/>
        <v>43</v>
      </c>
      <c r="AA14" s="56">
        <v>4</v>
      </c>
      <c r="AB14" s="46">
        <v>3</v>
      </c>
      <c r="AC14" s="46">
        <v>5</v>
      </c>
      <c r="AD14" s="46">
        <v>3</v>
      </c>
      <c r="AE14" s="46">
        <v>3</v>
      </c>
      <c r="AF14" s="46">
        <v>0</v>
      </c>
      <c r="AG14" s="46">
        <v>5</v>
      </c>
      <c r="AH14" s="55">
        <f t="shared" si="1"/>
        <v>23</v>
      </c>
      <c r="AI14" s="45">
        <v>4</v>
      </c>
      <c r="AJ14" s="46">
        <v>4</v>
      </c>
      <c r="AK14" s="46">
        <v>5</v>
      </c>
      <c r="AL14" s="46">
        <v>4</v>
      </c>
      <c r="AM14" s="46">
        <v>4</v>
      </c>
      <c r="AN14" s="46">
        <v>5</v>
      </c>
      <c r="AO14" s="46">
        <v>4</v>
      </c>
      <c r="AP14" s="46">
        <v>4</v>
      </c>
      <c r="AQ14" s="46">
        <v>4</v>
      </c>
      <c r="AR14" s="46">
        <v>5</v>
      </c>
      <c r="AS14" s="46"/>
      <c r="AT14" s="46"/>
      <c r="AU14" s="46"/>
      <c r="AV14" s="46"/>
      <c r="AW14" s="46"/>
      <c r="AX14" s="46"/>
      <c r="AY14" s="55">
        <f t="shared" si="2"/>
        <v>43</v>
      </c>
      <c r="AZ14" s="56">
        <v>4</v>
      </c>
      <c r="BA14" s="46">
        <v>3</v>
      </c>
      <c r="BB14" s="46">
        <v>3</v>
      </c>
      <c r="BC14" s="46">
        <v>4</v>
      </c>
      <c r="BD14" s="46">
        <v>4</v>
      </c>
      <c r="BE14" s="46">
        <v>0</v>
      </c>
      <c r="BF14" s="46">
        <v>5</v>
      </c>
      <c r="BG14" s="55">
        <f t="shared" si="3"/>
        <v>23</v>
      </c>
      <c r="BH14" s="45">
        <f t="shared" si="8"/>
        <v>4.5</v>
      </c>
      <c r="BI14" s="45">
        <f t="shared" si="4"/>
        <v>4</v>
      </c>
      <c r="BJ14" s="45">
        <f t="shared" si="4"/>
        <v>4.5</v>
      </c>
      <c r="BK14" s="45">
        <f t="shared" si="4"/>
        <v>4</v>
      </c>
      <c r="BL14" s="45">
        <f t="shared" si="4"/>
        <v>4.5</v>
      </c>
      <c r="BM14" s="45">
        <f t="shared" si="4"/>
        <v>4.5</v>
      </c>
      <c r="BN14" s="45">
        <f t="shared" si="4"/>
        <v>4</v>
      </c>
      <c r="BO14" s="45">
        <f t="shared" si="4"/>
        <v>3.5</v>
      </c>
      <c r="BP14" s="45">
        <f t="shared" si="4"/>
        <v>4.5</v>
      </c>
      <c r="BQ14" s="45">
        <f t="shared" si="4"/>
        <v>5</v>
      </c>
      <c r="BR14" s="46"/>
      <c r="BS14" s="46"/>
      <c r="BT14" s="46"/>
      <c r="BU14" s="46"/>
      <c r="BV14" s="46"/>
      <c r="BW14" s="46"/>
      <c r="BX14" s="59">
        <f t="shared" si="5"/>
        <v>43</v>
      </c>
      <c r="BY14" s="56">
        <f t="shared" si="9"/>
        <v>4</v>
      </c>
      <c r="BZ14" s="46">
        <f t="shared" si="6"/>
        <v>3</v>
      </c>
      <c r="CA14" s="46">
        <f t="shared" si="6"/>
        <v>4</v>
      </c>
      <c r="CB14" s="46">
        <f t="shared" si="6"/>
        <v>3.5</v>
      </c>
      <c r="CC14" s="46">
        <f t="shared" si="6"/>
        <v>3.5</v>
      </c>
      <c r="CD14" s="46">
        <f t="shared" si="6"/>
        <v>0</v>
      </c>
      <c r="CE14" s="55">
        <f t="shared" si="6"/>
        <v>5</v>
      </c>
      <c r="CF14" s="70">
        <f t="shared" si="7"/>
        <v>23</v>
      </c>
      <c r="CG14" s="71">
        <f t="shared" si="10"/>
        <v>66</v>
      </c>
      <c r="CH14" s="72">
        <f t="shared" si="11"/>
        <v>14</v>
      </c>
    </row>
    <row r="15" spans="1:86" ht="44.25" customHeight="1">
      <c r="A15" s="17">
        <v>11</v>
      </c>
      <c r="B15" s="18" t="s">
        <v>254</v>
      </c>
      <c r="C15" s="19">
        <v>37977</v>
      </c>
      <c r="D15" s="20">
        <v>6</v>
      </c>
      <c r="E15" s="20"/>
      <c r="F15" s="17" t="s">
        <v>255</v>
      </c>
      <c r="G15" s="17" t="s">
        <v>256</v>
      </c>
      <c r="H15" s="17" t="s">
        <v>249</v>
      </c>
      <c r="I15" s="17" t="s">
        <v>250</v>
      </c>
      <c r="J15" s="45">
        <v>5</v>
      </c>
      <c r="K15" s="46">
        <v>5</v>
      </c>
      <c r="L15" s="46">
        <v>5</v>
      </c>
      <c r="M15" s="46">
        <v>5</v>
      </c>
      <c r="N15" s="46">
        <v>5</v>
      </c>
      <c r="O15" s="46">
        <v>5</v>
      </c>
      <c r="P15" s="46">
        <v>5</v>
      </c>
      <c r="Q15" s="46">
        <v>5</v>
      </c>
      <c r="R15" s="46">
        <v>5</v>
      </c>
      <c r="S15" s="46">
        <v>5</v>
      </c>
      <c r="T15" s="46"/>
      <c r="U15" s="46"/>
      <c r="V15" s="46"/>
      <c r="W15" s="46"/>
      <c r="X15" s="46"/>
      <c r="Y15" s="46"/>
      <c r="Z15" s="55">
        <f t="shared" si="0"/>
        <v>50</v>
      </c>
      <c r="AA15" s="56">
        <v>5</v>
      </c>
      <c r="AB15" s="46">
        <v>5</v>
      </c>
      <c r="AC15" s="46">
        <v>5</v>
      </c>
      <c r="AD15" s="46">
        <v>4</v>
      </c>
      <c r="AE15" s="46">
        <v>4</v>
      </c>
      <c r="AF15" s="46">
        <v>0</v>
      </c>
      <c r="AG15" s="46">
        <v>5</v>
      </c>
      <c r="AH15" s="55">
        <f t="shared" si="1"/>
        <v>28</v>
      </c>
      <c r="AI15" s="45">
        <v>4</v>
      </c>
      <c r="AJ15" s="46">
        <v>4</v>
      </c>
      <c r="AK15" s="46">
        <v>5</v>
      </c>
      <c r="AL15" s="46">
        <v>4</v>
      </c>
      <c r="AM15" s="46">
        <v>4</v>
      </c>
      <c r="AN15" s="46">
        <v>5</v>
      </c>
      <c r="AO15" s="46">
        <v>4</v>
      </c>
      <c r="AP15" s="46">
        <v>4</v>
      </c>
      <c r="AQ15" s="46">
        <v>4</v>
      </c>
      <c r="AR15" s="46">
        <v>5</v>
      </c>
      <c r="AS15" s="46"/>
      <c r="AT15" s="46"/>
      <c r="AU15" s="46"/>
      <c r="AV15" s="46"/>
      <c r="AW15" s="46"/>
      <c r="AX15" s="46"/>
      <c r="AY15" s="55">
        <f t="shared" si="2"/>
        <v>43</v>
      </c>
      <c r="AZ15" s="56">
        <v>4</v>
      </c>
      <c r="BA15" s="46">
        <v>4</v>
      </c>
      <c r="BB15" s="46">
        <v>4</v>
      </c>
      <c r="BC15" s="46">
        <v>4</v>
      </c>
      <c r="BD15" s="46">
        <v>4</v>
      </c>
      <c r="BE15" s="46">
        <v>0</v>
      </c>
      <c r="BF15" s="46">
        <v>5</v>
      </c>
      <c r="BG15" s="55">
        <f t="shared" si="3"/>
        <v>25</v>
      </c>
      <c r="BH15" s="45">
        <f t="shared" si="8"/>
        <v>4.5</v>
      </c>
      <c r="BI15" s="45">
        <f t="shared" si="4"/>
        <v>4.5</v>
      </c>
      <c r="BJ15" s="45">
        <f t="shared" si="4"/>
        <v>5</v>
      </c>
      <c r="BK15" s="45">
        <f t="shared" si="4"/>
        <v>4.5</v>
      </c>
      <c r="BL15" s="45">
        <f t="shared" si="4"/>
        <v>4.5</v>
      </c>
      <c r="BM15" s="45">
        <f t="shared" si="4"/>
        <v>5</v>
      </c>
      <c r="BN15" s="45">
        <f t="shared" si="4"/>
        <v>4.5</v>
      </c>
      <c r="BO15" s="45">
        <f t="shared" si="4"/>
        <v>4.5</v>
      </c>
      <c r="BP15" s="45">
        <f t="shared" si="4"/>
        <v>4.5</v>
      </c>
      <c r="BQ15" s="45">
        <f t="shared" si="4"/>
        <v>5</v>
      </c>
      <c r="BR15" s="46"/>
      <c r="BS15" s="46"/>
      <c r="BT15" s="46"/>
      <c r="BU15" s="46"/>
      <c r="BV15" s="46"/>
      <c r="BW15" s="46"/>
      <c r="BX15" s="59">
        <f t="shared" si="5"/>
        <v>46.5</v>
      </c>
      <c r="BY15" s="56">
        <f t="shared" si="9"/>
        <v>4.5</v>
      </c>
      <c r="BZ15" s="46">
        <f t="shared" si="6"/>
        <v>4.5</v>
      </c>
      <c r="CA15" s="46">
        <f t="shared" si="6"/>
        <v>4.5</v>
      </c>
      <c r="CB15" s="46">
        <f t="shared" si="6"/>
        <v>4</v>
      </c>
      <c r="CC15" s="46">
        <f t="shared" si="6"/>
        <v>4</v>
      </c>
      <c r="CD15" s="46">
        <f t="shared" si="6"/>
        <v>0</v>
      </c>
      <c r="CE15" s="55">
        <f t="shared" si="6"/>
        <v>5</v>
      </c>
      <c r="CF15" s="70">
        <f t="shared" si="7"/>
        <v>26.5</v>
      </c>
      <c r="CG15" s="71">
        <f t="shared" si="10"/>
        <v>73</v>
      </c>
      <c r="CH15" s="72">
        <f t="shared" si="11"/>
        <v>8</v>
      </c>
    </row>
    <row r="16" spans="1:86" s="1" customFormat="1" ht="44.25" customHeight="1">
      <c r="A16" s="21">
        <v>12</v>
      </c>
      <c r="B16" s="22" t="s">
        <v>257</v>
      </c>
      <c r="C16" s="23" t="s">
        <v>258</v>
      </c>
      <c r="D16" s="24"/>
      <c r="E16" s="24" t="s">
        <v>78</v>
      </c>
      <c r="F16" s="21" t="s">
        <v>259</v>
      </c>
      <c r="G16" s="21" t="s">
        <v>260</v>
      </c>
      <c r="H16" s="21" t="s">
        <v>249</v>
      </c>
      <c r="I16" s="21" t="s">
        <v>250</v>
      </c>
      <c r="J16" s="47">
        <v>5</v>
      </c>
      <c r="K16" s="48">
        <v>0</v>
      </c>
      <c r="L16" s="48">
        <v>5</v>
      </c>
      <c r="M16" s="48">
        <v>0</v>
      </c>
      <c r="N16" s="48">
        <v>3</v>
      </c>
      <c r="O16" s="48">
        <v>0</v>
      </c>
      <c r="P16" s="48">
        <v>0</v>
      </c>
      <c r="Q16" s="48">
        <v>4</v>
      </c>
      <c r="R16" s="48">
        <v>3</v>
      </c>
      <c r="S16" s="48">
        <v>5</v>
      </c>
      <c r="T16" s="48"/>
      <c r="U16" s="48"/>
      <c r="V16" s="48"/>
      <c r="W16" s="48"/>
      <c r="X16" s="48"/>
      <c r="Y16" s="48"/>
      <c r="Z16" s="57">
        <f t="shared" si="0"/>
        <v>25</v>
      </c>
      <c r="AA16" s="58">
        <v>5</v>
      </c>
      <c r="AB16" s="48">
        <v>4</v>
      </c>
      <c r="AC16" s="48">
        <v>5</v>
      </c>
      <c r="AD16" s="48">
        <v>3</v>
      </c>
      <c r="AE16" s="48">
        <v>5</v>
      </c>
      <c r="AF16" s="48">
        <v>0</v>
      </c>
      <c r="AG16" s="48">
        <v>5</v>
      </c>
      <c r="AH16" s="57">
        <f t="shared" si="1"/>
        <v>27</v>
      </c>
      <c r="AI16" s="47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57">
        <f t="shared" si="2"/>
        <v>0</v>
      </c>
      <c r="AZ16" s="58"/>
      <c r="BA16" s="48"/>
      <c r="BB16" s="48"/>
      <c r="BC16" s="48"/>
      <c r="BD16" s="48"/>
      <c r="BE16" s="48"/>
      <c r="BF16" s="48"/>
      <c r="BG16" s="57">
        <f t="shared" si="3"/>
        <v>0</v>
      </c>
      <c r="BH16" s="47">
        <v>5</v>
      </c>
      <c r="BI16" s="48">
        <v>0</v>
      </c>
      <c r="BJ16" s="48">
        <v>5</v>
      </c>
      <c r="BK16" s="48">
        <v>0</v>
      </c>
      <c r="BL16" s="48">
        <v>3</v>
      </c>
      <c r="BM16" s="48">
        <v>0</v>
      </c>
      <c r="BN16" s="48">
        <v>0</v>
      </c>
      <c r="BO16" s="48">
        <v>4</v>
      </c>
      <c r="BP16" s="48">
        <v>3</v>
      </c>
      <c r="BQ16" s="48">
        <v>5</v>
      </c>
      <c r="BR16" s="48"/>
      <c r="BS16" s="48"/>
      <c r="BT16" s="48"/>
      <c r="BU16" s="48"/>
      <c r="BV16" s="48"/>
      <c r="BW16" s="48"/>
      <c r="BX16" s="62">
        <f t="shared" si="5"/>
        <v>25</v>
      </c>
      <c r="BY16" s="58">
        <v>5</v>
      </c>
      <c r="BZ16" s="48">
        <v>4</v>
      </c>
      <c r="CA16" s="48">
        <v>5</v>
      </c>
      <c r="CB16" s="48">
        <v>3</v>
      </c>
      <c r="CC16" s="48">
        <v>5</v>
      </c>
      <c r="CD16" s="48">
        <v>0</v>
      </c>
      <c r="CE16" s="57">
        <v>5</v>
      </c>
      <c r="CF16" s="73">
        <f t="shared" si="7"/>
        <v>27</v>
      </c>
      <c r="CG16" s="71">
        <f t="shared" si="10"/>
        <v>52</v>
      </c>
      <c r="CH16" s="72">
        <f t="shared" si="11"/>
        <v>22</v>
      </c>
    </row>
    <row r="17" spans="1:86" s="1" customFormat="1" ht="44.25" customHeight="1">
      <c r="A17" s="21">
        <v>13</v>
      </c>
      <c r="B17" s="22" t="s">
        <v>261</v>
      </c>
      <c r="C17" s="23">
        <v>37623</v>
      </c>
      <c r="D17" s="24"/>
      <c r="E17" s="24" t="s">
        <v>78</v>
      </c>
      <c r="F17" s="21" t="s">
        <v>259</v>
      </c>
      <c r="G17" s="21" t="s">
        <v>262</v>
      </c>
      <c r="H17" s="21" t="s">
        <v>249</v>
      </c>
      <c r="I17" s="21" t="s">
        <v>250</v>
      </c>
      <c r="J17" s="47">
        <v>4</v>
      </c>
      <c r="K17" s="48">
        <v>0</v>
      </c>
      <c r="L17" s="48">
        <v>3</v>
      </c>
      <c r="M17" s="48">
        <v>0</v>
      </c>
      <c r="N17" s="48">
        <v>3</v>
      </c>
      <c r="O17" s="48">
        <v>0</v>
      </c>
      <c r="P17" s="48">
        <v>4</v>
      </c>
      <c r="Q17" s="48">
        <v>4</v>
      </c>
      <c r="R17" s="48">
        <v>5</v>
      </c>
      <c r="S17" s="48">
        <v>4</v>
      </c>
      <c r="T17" s="48"/>
      <c r="U17" s="48"/>
      <c r="V17" s="48"/>
      <c r="W17" s="48"/>
      <c r="X17" s="48"/>
      <c r="Y17" s="48"/>
      <c r="Z17" s="57">
        <f t="shared" si="0"/>
        <v>27</v>
      </c>
      <c r="AA17" s="58">
        <v>5</v>
      </c>
      <c r="AB17" s="48">
        <v>3</v>
      </c>
      <c r="AC17" s="48">
        <v>3</v>
      </c>
      <c r="AD17" s="48">
        <v>4</v>
      </c>
      <c r="AE17" s="48">
        <v>3</v>
      </c>
      <c r="AF17" s="48">
        <v>0</v>
      </c>
      <c r="AG17" s="48">
        <v>5</v>
      </c>
      <c r="AH17" s="57">
        <f t="shared" si="1"/>
        <v>23</v>
      </c>
      <c r="AI17" s="47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57">
        <f t="shared" si="2"/>
        <v>0</v>
      </c>
      <c r="AZ17" s="58"/>
      <c r="BA17" s="48"/>
      <c r="BB17" s="48"/>
      <c r="BC17" s="48"/>
      <c r="BD17" s="48"/>
      <c r="BE17" s="48"/>
      <c r="BF17" s="48"/>
      <c r="BG17" s="57">
        <f t="shared" si="3"/>
        <v>0</v>
      </c>
      <c r="BH17" s="47">
        <v>4</v>
      </c>
      <c r="BI17" s="48">
        <v>0</v>
      </c>
      <c r="BJ17" s="48">
        <v>3</v>
      </c>
      <c r="BK17" s="48">
        <v>0</v>
      </c>
      <c r="BL17" s="48">
        <v>3</v>
      </c>
      <c r="BM17" s="48">
        <v>0</v>
      </c>
      <c r="BN17" s="48">
        <v>4</v>
      </c>
      <c r="BO17" s="48">
        <v>4</v>
      </c>
      <c r="BP17" s="48">
        <v>5</v>
      </c>
      <c r="BQ17" s="48">
        <v>4</v>
      </c>
      <c r="BR17" s="48"/>
      <c r="BS17" s="48"/>
      <c r="BT17" s="48"/>
      <c r="BU17" s="48"/>
      <c r="BV17" s="48"/>
      <c r="BW17" s="48"/>
      <c r="BX17" s="62">
        <f t="shared" si="5"/>
        <v>27</v>
      </c>
      <c r="BY17" s="58">
        <v>5</v>
      </c>
      <c r="BZ17" s="48">
        <v>3</v>
      </c>
      <c r="CA17" s="48">
        <v>3</v>
      </c>
      <c r="CB17" s="48">
        <v>4</v>
      </c>
      <c r="CC17" s="48">
        <v>3</v>
      </c>
      <c r="CD17" s="48">
        <v>0</v>
      </c>
      <c r="CE17" s="57">
        <v>5</v>
      </c>
      <c r="CF17" s="73">
        <f t="shared" si="7"/>
        <v>23</v>
      </c>
      <c r="CG17" s="71">
        <f t="shared" si="10"/>
        <v>50</v>
      </c>
      <c r="CH17" s="72">
        <f t="shared" si="11"/>
        <v>23</v>
      </c>
    </row>
    <row r="18" spans="1:86" s="1" customFormat="1" ht="44.25" customHeight="1">
      <c r="A18" s="21">
        <v>14</v>
      </c>
      <c r="B18" s="22" t="s">
        <v>263</v>
      </c>
      <c r="C18" s="23">
        <v>37435</v>
      </c>
      <c r="D18" s="24"/>
      <c r="E18" s="24" t="s">
        <v>131</v>
      </c>
      <c r="F18" s="21" t="s">
        <v>156</v>
      </c>
      <c r="G18" s="21" t="s">
        <v>264</v>
      </c>
      <c r="H18" s="21" t="s">
        <v>265</v>
      </c>
      <c r="I18" s="21" t="s">
        <v>266</v>
      </c>
      <c r="J18" s="47">
        <v>5</v>
      </c>
      <c r="K18" s="48">
        <v>5</v>
      </c>
      <c r="L18" s="48">
        <v>3</v>
      </c>
      <c r="M18" s="48">
        <v>5</v>
      </c>
      <c r="N18" s="48">
        <v>4</v>
      </c>
      <c r="O18" s="48">
        <v>3</v>
      </c>
      <c r="P18" s="48">
        <v>4</v>
      </c>
      <c r="Q18" s="48">
        <v>5</v>
      </c>
      <c r="R18" s="48">
        <v>5</v>
      </c>
      <c r="S18" s="48">
        <v>5</v>
      </c>
      <c r="T18" s="48"/>
      <c r="U18" s="48"/>
      <c r="V18" s="48"/>
      <c r="W18" s="48"/>
      <c r="X18" s="48"/>
      <c r="Y18" s="48"/>
      <c r="Z18" s="57">
        <f t="shared" si="0"/>
        <v>44</v>
      </c>
      <c r="AA18" s="58">
        <v>5</v>
      </c>
      <c r="AB18" s="48">
        <v>5</v>
      </c>
      <c r="AC18" s="48">
        <v>5</v>
      </c>
      <c r="AD18" s="48">
        <v>5</v>
      </c>
      <c r="AE18" s="48">
        <v>5</v>
      </c>
      <c r="AF18" s="48">
        <v>0</v>
      </c>
      <c r="AG18" s="48">
        <v>5</v>
      </c>
      <c r="AH18" s="57">
        <f t="shared" si="1"/>
        <v>30</v>
      </c>
      <c r="AI18" s="47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57">
        <f t="shared" si="2"/>
        <v>0</v>
      </c>
      <c r="AZ18" s="58"/>
      <c r="BA18" s="48"/>
      <c r="BB18" s="48"/>
      <c r="BC18" s="48"/>
      <c r="BD18" s="48"/>
      <c r="BE18" s="48"/>
      <c r="BF18" s="48"/>
      <c r="BG18" s="57">
        <f t="shared" si="3"/>
        <v>0</v>
      </c>
      <c r="BH18" s="47">
        <v>5</v>
      </c>
      <c r="BI18" s="48">
        <v>5</v>
      </c>
      <c r="BJ18" s="48">
        <v>3</v>
      </c>
      <c r="BK18" s="48">
        <v>5</v>
      </c>
      <c r="BL18" s="48">
        <v>4</v>
      </c>
      <c r="BM18" s="48">
        <v>3</v>
      </c>
      <c r="BN18" s="48">
        <v>4</v>
      </c>
      <c r="BO18" s="48">
        <v>5</v>
      </c>
      <c r="BP18" s="48">
        <v>5</v>
      </c>
      <c r="BQ18" s="48">
        <v>5</v>
      </c>
      <c r="BR18" s="48"/>
      <c r="BS18" s="48"/>
      <c r="BT18" s="48"/>
      <c r="BU18" s="48"/>
      <c r="BV18" s="48"/>
      <c r="BW18" s="48"/>
      <c r="BX18" s="62">
        <f t="shared" si="5"/>
        <v>44</v>
      </c>
      <c r="BY18" s="58">
        <v>5</v>
      </c>
      <c r="BZ18" s="48">
        <v>5</v>
      </c>
      <c r="CA18" s="48">
        <v>5</v>
      </c>
      <c r="CB18" s="48">
        <v>5</v>
      </c>
      <c r="CC18" s="48">
        <v>5</v>
      </c>
      <c r="CD18" s="48">
        <v>0</v>
      </c>
      <c r="CE18" s="57">
        <v>5</v>
      </c>
      <c r="CF18" s="73">
        <f t="shared" si="7"/>
        <v>30</v>
      </c>
      <c r="CG18" s="71">
        <f t="shared" si="10"/>
        <v>74</v>
      </c>
      <c r="CH18" s="72">
        <f t="shared" si="11"/>
        <v>6</v>
      </c>
    </row>
    <row r="19" spans="1:86" s="1" customFormat="1" ht="44.25" customHeight="1">
      <c r="A19" s="21">
        <v>15</v>
      </c>
      <c r="B19" s="22" t="s">
        <v>267</v>
      </c>
      <c r="C19" s="23">
        <v>37123</v>
      </c>
      <c r="D19" s="24"/>
      <c r="E19" s="24" t="s">
        <v>131</v>
      </c>
      <c r="F19" s="21" t="s">
        <v>156</v>
      </c>
      <c r="G19" s="25" t="s">
        <v>268</v>
      </c>
      <c r="H19" s="21" t="s">
        <v>249</v>
      </c>
      <c r="I19" s="21" t="s">
        <v>250</v>
      </c>
      <c r="J19" s="47">
        <v>5</v>
      </c>
      <c r="K19" s="48">
        <v>3</v>
      </c>
      <c r="L19" s="48">
        <v>3</v>
      </c>
      <c r="M19" s="48">
        <v>5</v>
      </c>
      <c r="N19" s="48">
        <v>4</v>
      </c>
      <c r="O19" s="48">
        <v>0</v>
      </c>
      <c r="P19" s="48">
        <v>4</v>
      </c>
      <c r="Q19" s="48">
        <v>5</v>
      </c>
      <c r="R19" s="48">
        <v>5</v>
      </c>
      <c r="S19" s="48">
        <v>5</v>
      </c>
      <c r="T19" s="48"/>
      <c r="U19" s="48"/>
      <c r="V19" s="48"/>
      <c r="W19" s="48"/>
      <c r="X19" s="48"/>
      <c r="Y19" s="48"/>
      <c r="Z19" s="57">
        <f t="shared" si="0"/>
        <v>39</v>
      </c>
      <c r="AA19" s="58">
        <v>5</v>
      </c>
      <c r="AB19" s="48">
        <v>5</v>
      </c>
      <c r="AC19" s="48">
        <v>5</v>
      </c>
      <c r="AD19" s="48">
        <v>5</v>
      </c>
      <c r="AE19" s="48">
        <v>5</v>
      </c>
      <c r="AF19" s="48">
        <v>0</v>
      </c>
      <c r="AG19" s="48">
        <v>5</v>
      </c>
      <c r="AH19" s="57">
        <f t="shared" si="1"/>
        <v>30</v>
      </c>
      <c r="AI19" s="47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57">
        <f t="shared" si="2"/>
        <v>0</v>
      </c>
      <c r="AZ19" s="58"/>
      <c r="BA19" s="48"/>
      <c r="BB19" s="48"/>
      <c r="BC19" s="48"/>
      <c r="BD19" s="48"/>
      <c r="BE19" s="48"/>
      <c r="BF19" s="48"/>
      <c r="BG19" s="57">
        <f t="shared" si="3"/>
        <v>0</v>
      </c>
      <c r="BH19" s="47">
        <v>5</v>
      </c>
      <c r="BI19" s="48">
        <v>3</v>
      </c>
      <c r="BJ19" s="48">
        <v>3</v>
      </c>
      <c r="BK19" s="48">
        <v>5</v>
      </c>
      <c r="BL19" s="48">
        <v>4</v>
      </c>
      <c r="BM19" s="48">
        <v>0</v>
      </c>
      <c r="BN19" s="48">
        <v>4</v>
      </c>
      <c r="BO19" s="48">
        <v>5</v>
      </c>
      <c r="BP19" s="48">
        <v>5</v>
      </c>
      <c r="BQ19" s="48">
        <v>5</v>
      </c>
      <c r="BR19" s="48"/>
      <c r="BS19" s="48"/>
      <c r="BT19" s="48"/>
      <c r="BU19" s="48"/>
      <c r="BV19" s="48"/>
      <c r="BW19" s="48"/>
      <c r="BX19" s="62">
        <f t="shared" si="5"/>
        <v>39</v>
      </c>
      <c r="BY19" s="58">
        <v>5</v>
      </c>
      <c r="BZ19" s="48">
        <v>5</v>
      </c>
      <c r="CA19" s="48">
        <v>5</v>
      </c>
      <c r="CB19" s="48">
        <v>5</v>
      </c>
      <c r="CC19" s="48">
        <v>5</v>
      </c>
      <c r="CD19" s="48">
        <v>0</v>
      </c>
      <c r="CE19" s="57">
        <v>5</v>
      </c>
      <c r="CF19" s="73">
        <f t="shared" si="7"/>
        <v>30</v>
      </c>
      <c r="CG19" s="71">
        <f t="shared" si="10"/>
        <v>69</v>
      </c>
      <c r="CH19" s="72">
        <f t="shared" si="11"/>
        <v>12</v>
      </c>
    </row>
    <row r="20" spans="1:86" s="1" customFormat="1" ht="44.25" customHeight="1">
      <c r="A20" s="21">
        <v>16</v>
      </c>
      <c r="B20" s="22" t="s">
        <v>269</v>
      </c>
      <c r="C20" s="23">
        <v>37259</v>
      </c>
      <c r="D20" s="24"/>
      <c r="E20" s="24" t="s">
        <v>131</v>
      </c>
      <c r="F20" s="21" t="s">
        <v>156</v>
      </c>
      <c r="G20" s="21" t="s">
        <v>270</v>
      </c>
      <c r="H20" s="21" t="s">
        <v>271</v>
      </c>
      <c r="I20" s="21" t="s">
        <v>272</v>
      </c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57">
        <f t="shared" si="0"/>
        <v>0</v>
      </c>
      <c r="AA20" s="58">
        <v>5</v>
      </c>
      <c r="AB20" s="48">
        <v>4</v>
      </c>
      <c r="AC20" s="48">
        <v>5</v>
      </c>
      <c r="AD20" s="48">
        <v>5</v>
      </c>
      <c r="AE20" s="48">
        <v>5</v>
      </c>
      <c r="AF20" s="48">
        <v>0</v>
      </c>
      <c r="AG20" s="48">
        <v>5</v>
      </c>
      <c r="AH20" s="57">
        <f t="shared" si="1"/>
        <v>29</v>
      </c>
      <c r="AI20" s="47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57">
        <f t="shared" si="2"/>
        <v>0</v>
      </c>
      <c r="AZ20" s="58"/>
      <c r="BA20" s="48"/>
      <c r="BB20" s="48"/>
      <c r="BC20" s="48"/>
      <c r="BD20" s="48"/>
      <c r="BE20" s="48"/>
      <c r="BF20" s="48"/>
      <c r="BG20" s="57">
        <f t="shared" si="3"/>
        <v>0</v>
      </c>
      <c r="BH20" s="47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62">
        <f t="shared" si="5"/>
        <v>0</v>
      </c>
      <c r="BY20" s="58">
        <v>5</v>
      </c>
      <c r="BZ20" s="48">
        <v>4</v>
      </c>
      <c r="CA20" s="48">
        <v>5</v>
      </c>
      <c r="CB20" s="48">
        <v>5</v>
      </c>
      <c r="CC20" s="48">
        <v>5</v>
      </c>
      <c r="CD20" s="48">
        <v>0</v>
      </c>
      <c r="CE20" s="57">
        <v>5</v>
      </c>
      <c r="CF20" s="73">
        <f t="shared" si="7"/>
        <v>29</v>
      </c>
      <c r="CG20" s="71">
        <f t="shared" si="10"/>
        <v>29</v>
      </c>
      <c r="CH20" s="72">
        <f t="shared" si="11"/>
        <v>27</v>
      </c>
    </row>
    <row r="21" spans="1:86" ht="44.25" customHeight="1">
      <c r="A21" s="17">
        <v>17</v>
      </c>
      <c r="B21" s="18" t="s">
        <v>273</v>
      </c>
      <c r="C21" s="19">
        <v>40038</v>
      </c>
      <c r="D21" s="20"/>
      <c r="E21" s="20"/>
      <c r="F21" s="17" t="s">
        <v>274</v>
      </c>
      <c r="G21" s="17" t="s">
        <v>275</v>
      </c>
      <c r="H21" s="17" t="s">
        <v>276</v>
      </c>
      <c r="I21" s="17" t="s">
        <v>277</v>
      </c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5">
        <f t="shared" si="0"/>
        <v>0</v>
      </c>
      <c r="AA21" s="56"/>
      <c r="AB21" s="46"/>
      <c r="AC21" s="46"/>
      <c r="AD21" s="46"/>
      <c r="AE21" s="46"/>
      <c r="AF21" s="46"/>
      <c r="AG21" s="46"/>
      <c r="AH21" s="55">
        <f t="shared" si="1"/>
        <v>0</v>
      </c>
      <c r="AI21" s="45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55">
        <f t="shared" si="2"/>
        <v>0</v>
      </c>
      <c r="AZ21" s="56"/>
      <c r="BA21" s="46"/>
      <c r="BB21" s="46"/>
      <c r="BC21" s="46"/>
      <c r="BD21" s="46"/>
      <c r="BE21" s="46"/>
      <c r="BF21" s="46"/>
      <c r="BG21" s="55">
        <f t="shared" si="3"/>
        <v>0</v>
      </c>
      <c r="BH21" s="45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59">
        <f t="shared" si="5"/>
        <v>0</v>
      </c>
      <c r="BY21" s="56"/>
      <c r="BZ21" s="46"/>
      <c r="CA21" s="46"/>
      <c r="CB21" s="46"/>
      <c r="CC21" s="46"/>
      <c r="CD21" s="46"/>
      <c r="CE21" s="55"/>
      <c r="CF21" s="70">
        <f t="shared" si="7"/>
        <v>0</v>
      </c>
      <c r="CG21" s="71">
        <f t="shared" si="10"/>
        <v>0</v>
      </c>
      <c r="CH21" s="72">
        <f t="shared" si="11"/>
        <v>30</v>
      </c>
    </row>
    <row r="22" spans="1:86" ht="44.25" customHeight="1">
      <c r="A22" s="17">
        <v>18</v>
      </c>
      <c r="B22" s="18" t="s">
        <v>278</v>
      </c>
      <c r="C22" s="19">
        <v>39958</v>
      </c>
      <c r="D22" s="20"/>
      <c r="E22" s="20"/>
      <c r="F22" s="17" t="s">
        <v>274</v>
      </c>
      <c r="G22" s="17" t="s">
        <v>279</v>
      </c>
      <c r="H22" s="17" t="s">
        <v>280</v>
      </c>
      <c r="I22" s="17" t="s">
        <v>277</v>
      </c>
      <c r="T22" s="46"/>
      <c r="U22" s="46"/>
      <c r="V22" s="46"/>
      <c r="W22" s="46"/>
      <c r="X22" s="46"/>
      <c r="Y22" s="46"/>
      <c r="Z22" s="55">
        <f t="shared" si="0"/>
        <v>0</v>
      </c>
      <c r="AH22" s="55">
        <f t="shared" si="1"/>
        <v>0</v>
      </c>
      <c r="AS22" s="46"/>
      <c r="AT22" s="46"/>
      <c r="AU22" s="46"/>
      <c r="AV22" s="46"/>
      <c r="AW22" s="46"/>
      <c r="AX22" s="46"/>
      <c r="AY22" s="55">
        <f t="shared" si="2"/>
        <v>0</v>
      </c>
      <c r="BG22" s="55">
        <f t="shared" si="3"/>
        <v>0</v>
      </c>
      <c r="BR22" s="46"/>
      <c r="BS22" s="46"/>
      <c r="BT22" s="46"/>
      <c r="BU22" s="46"/>
      <c r="BV22" s="46"/>
      <c r="BW22" s="46"/>
      <c r="BX22" s="59">
        <f t="shared" si="5"/>
        <v>0</v>
      </c>
      <c r="BY22" s="63"/>
      <c r="BZ22" s="64"/>
      <c r="CA22" s="64"/>
      <c r="CB22" s="64"/>
      <c r="CC22" s="64"/>
      <c r="CD22" s="64"/>
      <c r="CE22" s="74"/>
      <c r="CF22" s="70">
        <f t="shared" si="7"/>
        <v>0</v>
      </c>
      <c r="CG22" s="71">
        <f t="shared" si="10"/>
        <v>0</v>
      </c>
      <c r="CH22" s="72">
        <f t="shared" si="11"/>
        <v>30</v>
      </c>
    </row>
    <row r="23" spans="1:86" s="1" customFormat="1" ht="44.25" customHeight="1">
      <c r="A23" s="21">
        <v>19</v>
      </c>
      <c r="B23" s="22" t="s">
        <v>281</v>
      </c>
      <c r="C23" s="23">
        <v>39025</v>
      </c>
      <c r="D23" s="24"/>
      <c r="E23" s="24" t="s">
        <v>117</v>
      </c>
      <c r="F23" s="21" t="s">
        <v>274</v>
      </c>
      <c r="G23" s="21" t="s">
        <v>282</v>
      </c>
      <c r="H23" s="21" t="s">
        <v>283</v>
      </c>
      <c r="I23" s="21" t="s">
        <v>277</v>
      </c>
      <c r="J23" s="47">
        <v>5</v>
      </c>
      <c r="K23" s="48">
        <v>0</v>
      </c>
      <c r="L23" s="48">
        <v>3</v>
      </c>
      <c r="M23" s="48">
        <v>0</v>
      </c>
      <c r="N23" s="48">
        <v>3</v>
      </c>
      <c r="O23" s="48">
        <v>3</v>
      </c>
      <c r="P23" s="48">
        <v>0</v>
      </c>
      <c r="Q23" s="48">
        <v>3</v>
      </c>
      <c r="R23" s="48">
        <v>3</v>
      </c>
      <c r="S23" s="48">
        <v>5</v>
      </c>
      <c r="T23" s="48"/>
      <c r="U23" s="48"/>
      <c r="V23" s="48"/>
      <c r="W23" s="48"/>
      <c r="X23" s="48"/>
      <c r="Y23" s="48"/>
      <c r="Z23" s="57">
        <f t="shared" si="0"/>
        <v>25</v>
      </c>
      <c r="AA23" s="58">
        <v>5</v>
      </c>
      <c r="AB23" s="48">
        <v>5</v>
      </c>
      <c r="AC23" s="48">
        <v>5</v>
      </c>
      <c r="AD23" s="48">
        <v>4</v>
      </c>
      <c r="AE23" s="48">
        <v>4</v>
      </c>
      <c r="AF23" s="48">
        <v>0</v>
      </c>
      <c r="AG23" s="48">
        <v>5</v>
      </c>
      <c r="AH23" s="57">
        <f t="shared" si="1"/>
        <v>28</v>
      </c>
      <c r="AI23" s="47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57">
        <f t="shared" si="2"/>
        <v>0</v>
      </c>
      <c r="AZ23" s="58"/>
      <c r="BA23" s="48"/>
      <c r="BB23" s="48"/>
      <c r="BC23" s="48"/>
      <c r="BD23" s="48"/>
      <c r="BE23" s="48"/>
      <c r="BF23" s="48"/>
      <c r="BG23" s="57">
        <f t="shared" si="3"/>
        <v>0</v>
      </c>
      <c r="BH23" s="47">
        <v>5</v>
      </c>
      <c r="BI23" s="48">
        <v>0</v>
      </c>
      <c r="BJ23" s="48">
        <v>3</v>
      </c>
      <c r="BK23" s="48">
        <v>0</v>
      </c>
      <c r="BL23" s="48">
        <v>3</v>
      </c>
      <c r="BM23" s="48">
        <v>3</v>
      </c>
      <c r="BN23" s="48">
        <v>0</v>
      </c>
      <c r="BO23" s="48">
        <v>3</v>
      </c>
      <c r="BP23" s="48">
        <v>3</v>
      </c>
      <c r="BQ23" s="48">
        <v>5</v>
      </c>
      <c r="BR23" s="48"/>
      <c r="BS23" s="48"/>
      <c r="BT23" s="48"/>
      <c r="BU23" s="48"/>
      <c r="BV23" s="48"/>
      <c r="BW23" s="48"/>
      <c r="BX23" s="62">
        <f t="shared" si="5"/>
        <v>25</v>
      </c>
      <c r="BY23" s="58">
        <v>5</v>
      </c>
      <c r="BZ23" s="48">
        <v>5</v>
      </c>
      <c r="CA23" s="48">
        <v>5</v>
      </c>
      <c r="CB23" s="48">
        <v>4</v>
      </c>
      <c r="CC23" s="48">
        <v>4</v>
      </c>
      <c r="CD23" s="48">
        <v>0</v>
      </c>
      <c r="CE23" s="57">
        <v>5</v>
      </c>
      <c r="CF23" s="73">
        <f t="shared" si="7"/>
        <v>28</v>
      </c>
      <c r="CG23" s="71">
        <f t="shared" si="10"/>
        <v>53</v>
      </c>
      <c r="CH23" s="72">
        <f t="shared" si="11"/>
        <v>19</v>
      </c>
    </row>
    <row r="24" spans="1:86" s="1" customFormat="1" ht="44.25" customHeight="1">
      <c r="A24" s="21">
        <v>20</v>
      </c>
      <c r="B24" s="22" t="s">
        <v>42</v>
      </c>
      <c r="C24" s="23">
        <v>38502</v>
      </c>
      <c r="D24" s="24">
        <v>5</v>
      </c>
      <c r="E24" s="24" t="s">
        <v>117</v>
      </c>
      <c r="F24" s="21" t="s">
        <v>284</v>
      </c>
      <c r="G24" s="21" t="s">
        <v>285</v>
      </c>
      <c r="H24" s="21" t="s">
        <v>286</v>
      </c>
      <c r="I24" s="21" t="s">
        <v>287</v>
      </c>
      <c r="J24" s="47">
        <v>5</v>
      </c>
      <c r="K24" s="48">
        <v>5</v>
      </c>
      <c r="L24" s="48">
        <v>4</v>
      </c>
      <c r="M24" s="48">
        <v>5</v>
      </c>
      <c r="N24" s="48">
        <v>5</v>
      </c>
      <c r="O24" s="48">
        <v>5</v>
      </c>
      <c r="P24" s="48">
        <v>5</v>
      </c>
      <c r="Q24" s="48">
        <v>5</v>
      </c>
      <c r="R24" s="48">
        <v>5</v>
      </c>
      <c r="S24" s="48">
        <v>5</v>
      </c>
      <c r="T24" s="48"/>
      <c r="U24" s="48"/>
      <c r="V24" s="48"/>
      <c r="W24" s="48"/>
      <c r="X24" s="48"/>
      <c r="Y24" s="48"/>
      <c r="Z24" s="57">
        <f t="shared" si="0"/>
        <v>49</v>
      </c>
      <c r="AA24" s="58">
        <v>5</v>
      </c>
      <c r="AB24" s="48">
        <v>5</v>
      </c>
      <c r="AC24" s="48">
        <v>5</v>
      </c>
      <c r="AD24" s="48">
        <v>4</v>
      </c>
      <c r="AE24" s="48">
        <v>5</v>
      </c>
      <c r="AF24" s="48">
        <v>0</v>
      </c>
      <c r="AG24" s="48">
        <v>5</v>
      </c>
      <c r="AH24" s="57">
        <f t="shared" si="1"/>
        <v>29</v>
      </c>
      <c r="AI24" s="47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57">
        <f t="shared" si="2"/>
        <v>0</v>
      </c>
      <c r="AZ24" s="58"/>
      <c r="BA24" s="48"/>
      <c r="BB24" s="48"/>
      <c r="BC24" s="48"/>
      <c r="BD24" s="48"/>
      <c r="BE24" s="48"/>
      <c r="BF24" s="48"/>
      <c r="BG24" s="57">
        <f t="shared" si="3"/>
        <v>0</v>
      </c>
      <c r="BH24" s="47">
        <v>5</v>
      </c>
      <c r="BI24" s="48">
        <v>5</v>
      </c>
      <c r="BJ24" s="48">
        <v>4</v>
      </c>
      <c r="BK24" s="48">
        <v>5</v>
      </c>
      <c r="BL24" s="48">
        <v>5</v>
      </c>
      <c r="BM24" s="48">
        <v>5</v>
      </c>
      <c r="BN24" s="48">
        <v>5</v>
      </c>
      <c r="BO24" s="48">
        <v>5</v>
      </c>
      <c r="BP24" s="48">
        <v>5</v>
      </c>
      <c r="BQ24" s="48">
        <v>5</v>
      </c>
      <c r="BR24" s="48"/>
      <c r="BS24" s="48"/>
      <c r="BT24" s="48"/>
      <c r="BU24" s="48"/>
      <c r="BV24" s="48"/>
      <c r="BW24" s="48"/>
      <c r="BX24" s="62">
        <f t="shared" si="5"/>
        <v>49</v>
      </c>
      <c r="BY24" s="58">
        <v>5</v>
      </c>
      <c r="BZ24" s="48">
        <v>5</v>
      </c>
      <c r="CA24" s="48">
        <v>5</v>
      </c>
      <c r="CB24" s="48">
        <v>4</v>
      </c>
      <c r="CC24" s="48">
        <v>5</v>
      </c>
      <c r="CD24" s="48">
        <v>0</v>
      </c>
      <c r="CE24" s="57">
        <v>5</v>
      </c>
      <c r="CF24" s="73">
        <f t="shared" si="7"/>
        <v>29</v>
      </c>
      <c r="CG24" s="71">
        <f t="shared" si="10"/>
        <v>78</v>
      </c>
      <c r="CH24" s="72">
        <f t="shared" si="11"/>
        <v>2</v>
      </c>
    </row>
    <row r="25" spans="1:86" s="1" customFormat="1" ht="44.25" customHeight="1">
      <c r="A25" s="21">
        <v>21</v>
      </c>
      <c r="B25" s="22" t="s">
        <v>288</v>
      </c>
      <c r="C25" s="23">
        <v>38679</v>
      </c>
      <c r="D25" s="24">
        <v>5</v>
      </c>
      <c r="E25" s="24" t="s">
        <v>78</v>
      </c>
      <c r="F25" s="21" t="s">
        <v>289</v>
      </c>
      <c r="G25" s="21" t="s">
        <v>290</v>
      </c>
      <c r="H25" s="21" t="s">
        <v>286</v>
      </c>
      <c r="I25" s="21" t="s">
        <v>287</v>
      </c>
      <c r="J25" s="47">
        <v>5</v>
      </c>
      <c r="K25" s="48">
        <v>5</v>
      </c>
      <c r="L25" s="48">
        <v>5</v>
      </c>
      <c r="M25" s="48">
        <v>4</v>
      </c>
      <c r="N25" s="48">
        <v>5</v>
      </c>
      <c r="O25" s="48">
        <v>5</v>
      </c>
      <c r="P25" s="48">
        <v>5</v>
      </c>
      <c r="Q25" s="48">
        <v>5</v>
      </c>
      <c r="R25" s="48">
        <v>5</v>
      </c>
      <c r="S25" s="48">
        <v>5</v>
      </c>
      <c r="T25" s="48"/>
      <c r="U25" s="48"/>
      <c r="V25" s="48"/>
      <c r="W25" s="48"/>
      <c r="X25" s="48"/>
      <c r="Y25" s="48"/>
      <c r="Z25" s="57">
        <f t="shared" si="0"/>
        <v>49</v>
      </c>
      <c r="AA25" s="58">
        <v>5</v>
      </c>
      <c r="AB25" s="48">
        <v>5</v>
      </c>
      <c r="AC25" s="48">
        <v>5</v>
      </c>
      <c r="AD25" s="48">
        <v>5</v>
      </c>
      <c r="AE25" s="48">
        <v>5</v>
      </c>
      <c r="AF25" s="48">
        <v>0</v>
      </c>
      <c r="AG25" s="48">
        <v>5</v>
      </c>
      <c r="AH25" s="57">
        <f t="shared" si="1"/>
        <v>30</v>
      </c>
      <c r="AI25" s="47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57">
        <f t="shared" si="2"/>
        <v>0</v>
      </c>
      <c r="AZ25" s="58"/>
      <c r="BA25" s="48"/>
      <c r="BB25" s="48"/>
      <c r="BC25" s="48"/>
      <c r="BD25" s="48"/>
      <c r="BE25" s="48"/>
      <c r="BF25" s="48"/>
      <c r="BG25" s="57">
        <f t="shared" si="3"/>
        <v>0</v>
      </c>
      <c r="BH25" s="47">
        <v>5</v>
      </c>
      <c r="BI25" s="48">
        <v>5</v>
      </c>
      <c r="BJ25" s="48">
        <v>5</v>
      </c>
      <c r="BK25" s="48">
        <v>4</v>
      </c>
      <c r="BL25" s="48">
        <v>5</v>
      </c>
      <c r="BM25" s="48">
        <v>5</v>
      </c>
      <c r="BN25" s="48">
        <v>5</v>
      </c>
      <c r="BO25" s="48">
        <v>5</v>
      </c>
      <c r="BP25" s="48">
        <v>5</v>
      </c>
      <c r="BQ25" s="48">
        <v>5</v>
      </c>
      <c r="BR25" s="48"/>
      <c r="BS25" s="48"/>
      <c r="BT25" s="48"/>
      <c r="BU25" s="48"/>
      <c r="BV25" s="48"/>
      <c r="BW25" s="48"/>
      <c r="BX25" s="62">
        <f t="shared" si="5"/>
        <v>49</v>
      </c>
      <c r="BY25" s="58">
        <v>5</v>
      </c>
      <c r="BZ25" s="48">
        <v>5</v>
      </c>
      <c r="CA25" s="48">
        <v>5</v>
      </c>
      <c r="CB25" s="48">
        <v>5</v>
      </c>
      <c r="CC25" s="48">
        <v>5</v>
      </c>
      <c r="CD25" s="48">
        <v>0</v>
      </c>
      <c r="CE25" s="57">
        <v>5</v>
      </c>
      <c r="CF25" s="73">
        <f t="shared" si="7"/>
        <v>30</v>
      </c>
      <c r="CG25" s="71">
        <f t="shared" si="10"/>
        <v>79</v>
      </c>
      <c r="CH25" s="72">
        <f t="shared" si="11"/>
        <v>1</v>
      </c>
    </row>
    <row r="26" spans="1:86" ht="44.25" customHeight="1">
      <c r="A26" s="17">
        <v>22</v>
      </c>
      <c r="B26" s="18" t="s">
        <v>291</v>
      </c>
      <c r="C26" s="19">
        <v>36805</v>
      </c>
      <c r="D26" s="20" t="s">
        <v>292</v>
      </c>
      <c r="E26" s="20"/>
      <c r="F26" s="17" t="s">
        <v>293</v>
      </c>
      <c r="G26" s="17" t="s">
        <v>294</v>
      </c>
      <c r="H26" s="17" t="s">
        <v>295</v>
      </c>
      <c r="I26" s="17" t="s">
        <v>296</v>
      </c>
      <c r="J26" s="45">
        <v>5</v>
      </c>
      <c r="K26" s="46">
        <v>5</v>
      </c>
      <c r="L26" s="46">
        <v>5</v>
      </c>
      <c r="M26" s="46">
        <v>5</v>
      </c>
      <c r="N26" s="46">
        <v>5</v>
      </c>
      <c r="O26" s="46">
        <v>4</v>
      </c>
      <c r="P26" s="46">
        <v>5</v>
      </c>
      <c r="Q26" s="46">
        <v>5</v>
      </c>
      <c r="R26" s="46">
        <v>5</v>
      </c>
      <c r="S26" s="46">
        <v>5</v>
      </c>
      <c r="T26" s="46"/>
      <c r="U26" s="46"/>
      <c r="V26" s="46"/>
      <c r="W26" s="46"/>
      <c r="X26" s="46"/>
      <c r="Y26" s="46"/>
      <c r="Z26" s="55">
        <f t="shared" si="0"/>
        <v>49</v>
      </c>
      <c r="AA26" s="56">
        <v>5</v>
      </c>
      <c r="AB26" s="46">
        <v>5</v>
      </c>
      <c r="AC26" s="46">
        <v>5</v>
      </c>
      <c r="AD26" s="46">
        <v>4</v>
      </c>
      <c r="AE26" s="46">
        <v>4</v>
      </c>
      <c r="AF26" s="46">
        <v>0</v>
      </c>
      <c r="AG26" s="46">
        <v>5</v>
      </c>
      <c r="AH26" s="55">
        <f t="shared" si="1"/>
        <v>28</v>
      </c>
      <c r="AI26" s="45">
        <v>5</v>
      </c>
      <c r="AJ26" s="46">
        <v>5</v>
      </c>
      <c r="AK26" s="46">
        <v>5</v>
      </c>
      <c r="AL26" s="46">
        <v>5</v>
      </c>
      <c r="AM26" s="46">
        <v>5</v>
      </c>
      <c r="AN26" s="46">
        <v>4</v>
      </c>
      <c r="AO26" s="46">
        <v>5</v>
      </c>
      <c r="AP26" s="46">
        <v>5</v>
      </c>
      <c r="AQ26" s="46">
        <v>5</v>
      </c>
      <c r="AR26" s="46">
        <v>5</v>
      </c>
      <c r="AS26" s="46"/>
      <c r="AT26" s="46"/>
      <c r="AU26" s="46"/>
      <c r="AV26" s="46"/>
      <c r="AW26" s="46"/>
      <c r="AX26" s="46"/>
      <c r="AY26" s="55">
        <f t="shared" si="2"/>
        <v>49</v>
      </c>
      <c r="AZ26" s="56">
        <v>5</v>
      </c>
      <c r="BA26" s="46">
        <v>4</v>
      </c>
      <c r="BB26" s="46">
        <v>5</v>
      </c>
      <c r="BC26" s="46">
        <v>4</v>
      </c>
      <c r="BD26" s="46">
        <v>4</v>
      </c>
      <c r="BE26" s="46">
        <v>0</v>
      </c>
      <c r="BF26" s="46">
        <v>5</v>
      </c>
      <c r="BG26" s="55">
        <f t="shared" si="3"/>
        <v>27</v>
      </c>
      <c r="BH26" s="45">
        <f aca="true" t="shared" si="12" ref="BH26:BH36">(J26+AI26)/2</f>
        <v>5</v>
      </c>
      <c r="BI26" s="45">
        <f aca="true" t="shared" si="13" ref="BI26:BQ28">(K26+AJ26)/2</f>
        <v>5</v>
      </c>
      <c r="BJ26" s="45">
        <f t="shared" si="13"/>
        <v>5</v>
      </c>
      <c r="BK26" s="45">
        <f t="shared" si="13"/>
        <v>5</v>
      </c>
      <c r="BL26" s="45">
        <f t="shared" si="13"/>
        <v>5</v>
      </c>
      <c r="BM26" s="45">
        <f t="shared" si="13"/>
        <v>4</v>
      </c>
      <c r="BN26" s="45">
        <f t="shared" si="13"/>
        <v>5</v>
      </c>
      <c r="BO26" s="45">
        <f t="shared" si="13"/>
        <v>5</v>
      </c>
      <c r="BP26" s="45">
        <f t="shared" si="13"/>
        <v>5</v>
      </c>
      <c r="BQ26" s="45">
        <f t="shared" si="13"/>
        <v>5</v>
      </c>
      <c r="BR26" s="45">
        <f aca="true" t="shared" si="14" ref="BR26:BW28">T26+AS26/2</f>
        <v>0</v>
      </c>
      <c r="BS26" s="45">
        <f t="shared" si="14"/>
        <v>0</v>
      </c>
      <c r="BT26" s="45">
        <f t="shared" si="14"/>
        <v>0</v>
      </c>
      <c r="BU26" s="45">
        <f t="shared" si="14"/>
        <v>0</v>
      </c>
      <c r="BV26" s="45">
        <f t="shared" si="14"/>
        <v>0</v>
      </c>
      <c r="BW26" s="45">
        <f t="shared" si="14"/>
        <v>0</v>
      </c>
      <c r="BX26" s="59">
        <f t="shared" si="5"/>
        <v>49</v>
      </c>
      <c r="BY26" s="56">
        <f aca="true" t="shared" si="15" ref="BY26:BY36">(AA26+AZ26)/2</f>
        <v>5</v>
      </c>
      <c r="BZ26" s="46">
        <f aca="true" t="shared" si="16" ref="BZ26:CE28">(AB26+BA26)/2</f>
        <v>4.5</v>
      </c>
      <c r="CA26" s="46">
        <f t="shared" si="16"/>
        <v>5</v>
      </c>
      <c r="CB26" s="46">
        <f t="shared" si="16"/>
        <v>4</v>
      </c>
      <c r="CC26" s="46">
        <f t="shared" si="16"/>
        <v>4</v>
      </c>
      <c r="CD26" s="46">
        <f t="shared" si="16"/>
        <v>0</v>
      </c>
      <c r="CE26" s="55">
        <f t="shared" si="16"/>
        <v>5</v>
      </c>
      <c r="CF26" s="70">
        <f t="shared" si="7"/>
        <v>27.5</v>
      </c>
      <c r="CG26" s="71">
        <f t="shared" si="10"/>
        <v>76.5</v>
      </c>
      <c r="CH26" s="72">
        <f t="shared" si="11"/>
        <v>5</v>
      </c>
    </row>
    <row r="27" spans="1:86" ht="44.25" customHeight="1">
      <c r="A27" s="17">
        <v>23</v>
      </c>
      <c r="B27" s="18" t="s">
        <v>297</v>
      </c>
      <c r="C27" s="19">
        <v>37132</v>
      </c>
      <c r="D27" s="20" t="s">
        <v>292</v>
      </c>
      <c r="E27" s="20"/>
      <c r="F27" s="17" t="s">
        <v>225</v>
      </c>
      <c r="G27" s="17" t="s">
        <v>298</v>
      </c>
      <c r="H27" s="17" t="s">
        <v>299</v>
      </c>
      <c r="I27" s="17" t="s">
        <v>296</v>
      </c>
      <c r="J27" s="45">
        <v>5</v>
      </c>
      <c r="K27" s="46">
        <v>4</v>
      </c>
      <c r="L27" s="46">
        <v>4</v>
      </c>
      <c r="M27" s="46">
        <v>5</v>
      </c>
      <c r="N27" s="46">
        <v>4</v>
      </c>
      <c r="O27" s="46">
        <v>4</v>
      </c>
      <c r="P27" s="46">
        <v>4</v>
      </c>
      <c r="Q27" s="46">
        <v>4</v>
      </c>
      <c r="R27" s="46">
        <v>5</v>
      </c>
      <c r="S27" s="46">
        <v>4</v>
      </c>
      <c r="T27" s="46"/>
      <c r="U27" s="46"/>
      <c r="V27" s="46"/>
      <c r="W27" s="46"/>
      <c r="X27" s="46"/>
      <c r="Y27" s="46"/>
      <c r="Z27" s="55">
        <f t="shared" si="0"/>
        <v>43</v>
      </c>
      <c r="AA27" s="56">
        <v>5</v>
      </c>
      <c r="AB27" s="46">
        <v>4</v>
      </c>
      <c r="AC27" s="46">
        <v>5</v>
      </c>
      <c r="AD27" s="46">
        <v>4</v>
      </c>
      <c r="AE27" s="46">
        <v>5</v>
      </c>
      <c r="AF27" s="46">
        <v>0</v>
      </c>
      <c r="AG27" s="46">
        <v>5</v>
      </c>
      <c r="AH27" s="55">
        <f t="shared" si="1"/>
        <v>28</v>
      </c>
      <c r="AI27" s="45">
        <v>5</v>
      </c>
      <c r="AJ27" s="46">
        <v>4</v>
      </c>
      <c r="AK27" s="46">
        <v>4</v>
      </c>
      <c r="AL27" s="46">
        <v>5</v>
      </c>
      <c r="AM27" s="46">
        <v>4</v>
      </c>
      <c r="AN27" s="46">
        <v>4</v>
      </c>
      <c r="AO27" s="46">
        <v>4</v>
      </c>
      <c r="AP27" s="46">
        <v>4</v>
      </c>
      <c r="AQ27" s="46">
        <v>5</v>
      </c>
      <c r="AR27" s="46">
        <v>5</v>
      </c>
      <c r="AS27" s="46"/>
      <c r="AT27" s="46"/>
      <c r="AU27" s="46"/>
      <c r="AV27" s="46"/>
      <c r="AW27" s="46"/>
      <c r="AX27" s="46"/>
      <c r="AY27" s="55">
        <f t="shared" si="2"/>
        <v>44</v>
      </c>
      <c r="AZ27" s="56">
        <v>5</v>
      </c>
      <c r="BA27" s="46">
        <v>4</v>
      </c>
      <c r="BB27" s="46">
        <v>5</v>
      </c>
      <c r="BC27" s="46">
        <v>4</v>
      </c>
      <c r="BD27" s="46">
        <v>4</v>
      </c>
      <c r="BE27" s="46">
        <v>0</v>
      </c>
      <c r="BF27" s="46">
        <v>5</v>
      </c>
      <c r="BG27" s="55">
        <f t="shared" si="3"/>
        <v>27</v>
      </c>
      <c r="BH27" s="45">
        <f t="shared" si="12"/>
        <v>5</v>
      </c>
      <c r="BI27" s="45">
        <f t="shared" si="13"/>
        <v>4</v>
      </c>
      <c r="BJ27" s="45">
        <f t="shared" si="13"/>
        <v>4</v>
      </c>
      <c r="BK27" s="45">
        <f t="shared" si="13"/>
        <v>5</v>
      </c>
      <c r="BL27" s="45">
        <f t="shared" si="13"/>
        <v>4</v>
      </c>
      <c r="BM27" s="45">
        <f t="shared" si="13"/>
        <v>4</v>
      </c>
      <c r="BN27" s="45">
        <f t="shared" si="13"/>
        <v>4</v>
      </c>
      <c r="BO27" s="45">
        <f t="shared" si="13"/>
        <v>4</v>
      </c>
      <c r="BP27" s="45">
        <f t="shared" si="13"/>
        <v>5</v>
      </c>
      <c r="BQ27" s="45">
        <f t="shared" si="13"/>
        <v>4.5</v>
      </c>
      <c r="BR27" s="45">
        <f t="shared" si="14"/>
        <v>0</v>
      </c>
      <c r="BS27" s="45">
        <f t="shared" si="14"/>
        <v>0</v>
      </c>
      <c r="BT27" s="45">
        <f t="shared" si="14"/>
        <v>0</v>
      </c>
      <c r="BU27" s="45">
        <f t="shared" si="14"/>
        <v>0</v>
      </c>
      <c r="BV27" s="45">
        <f t="shared" si="14"/>
        <v>0</v>
      </c>
      <c r="BW27" s="45">
        <f t="shared" si="14"/>
        <v>0</v>
      </c>
      <c r="BX27" s="59">
        <f t="shared" si="5"/>
        <v>43.5</v>
      </c>
      <c r="BY27" s="56">
        <f t="shared" si="15"/>
        <v>5</v>
      </c>
      <c r="BZ27" s="46">
        <f t="shared" si="16"/>
        <v>4</v>
      </c>
      <c r="CA27" s="46">
        <f t="shared" si="16"/>
        <v>5</v>
      </c>
      <c r="CB27" s="46">
        <f t="shared" si="16"/>
        <v>4</v>
      </c>
      <c r="CC27" s="46">
        <f t="shared" si="16"/>
        <v>4.5</v>
      </c>
      <c r="CD27" s="46">
        <f t="shared" si="16"/>
        <v>0</v>
      </c>
      <c r="CE27" s="55">
        <f t="shared" si="16"/>
        <v>5</v>
      </c>
      <c r="CF27" s="70">
        <f t="shared" si="7"/>
        <v>27.5</v>
      </c>
      <c r="CG27" s="71">
        <f t="shared" si="10"/>
        <v>71</v>
      </c>
      <c r="CH27" s="72">
        <f t="shared" si="11"/>
        <v>9</v>
      </c>
    </row>
    <row r="28" spans="1:86" ht="44.25" customHeight="1">
      <c r="A28" s="17">
        <v>24</v>
      </c>
      <c r="B28" s="18" t="s">
        <v>300</v>
      </c>
      <c r="C28" s="19"/>
      <c r="D28" s="20"/>
      <c r="E28" s="20"/>
      <c r="F28" s="17"/>
      <c r="G28" s="17"/>
      <c r="H28" s="17"/>
      <c r="I28" s="17" t="s">
        <v>296</v>
      </c>
      <c r="J28" s="45">
        <v>5</v>
      </c>
      <c r="K28" s="46">
        <v>5</v>
      </c>
      <c r="L28" s="46">
        <v>5</v>
      </c>
      <c r="M28" s="46">
        <v>5</v>
      </c>
      <c r="N28" s="46">
        <v>5</v>
      </c>
      <c r="O28" s="46">
        <v>5</v>
      </c>
      <c r="P28" s="46">
        <v>5</v>
      </c>
      <c r="Q28" s="46">
        <v>5</v>
      </c>
      <c r="R28" s="46">
        <v>5</v>
      </c>
      <c r="S28" s="46">
        <v>5</v>
      </c>
      <c r="T28" s="46"/>
      <c r="U28" s="46"/>
      <c r="V28" s="46"/>
      <c r="W28" s="46"/>
      <c r="X28" s="46"/>
      <c r="Y28" s="46"/>
      <c r="Z28" s="55">
        <f t="shared" si="0"/>
        <v>50</v>
      </c>
      <c r="AA28" s="56">
        <v>5</v>
      </c>
      <c r="AB28" s="46">
        <v>5</v>
      </c>
      <c r="AC28" s="46">
        <v>4</v>
      </c>
      <c r="AD28" s="46">
        <v>5</v>
      </c>
      <c r="AE28" s="46">
        <v>4</v>
      </c>
      <c r="AF28" s="46">
        <v>0</v>
      </c>
      <c r="AG28" s="46">
        <v>5</v>
      </c>
      <c r="AH28" s="55">
        <f t="shared" si="1"/>
        <v>28</v>
      </c>
      <c r="AI28" s="45">
        <v>5</v>
      </c>
      <c r="AJ28" s="46">
        <v>5</v>
      </c>
      <c r="AK28" s="46">
        <v>5</v>
      </c>
      <c r="AL28" s="46">
        <v>5</v>
      </c>
      <c r="AM28" s="46">
        <v>5</v>
      </c>
      <c r="AN28" s="46">
        <v>5</v>
      </c>
      <c r="AO28" s="46">
        <v>5</v>
      </c>
      <c r="AP28" s="46">
        <v>5</v>
      </c>
      <c r="AQ28" s="46">
        <v>5</v>
      </c>
      <c r="AR28" s="46">
        <v>5</v>
      </c>
      <c r="AS28" s="46"/>
      <c r="AT28" s="46"/>
      <c r="AU28" s="46"/>
      <c r="AV28" s="46"/>
      <c r="AW28" s="46"/>
      <c r="AX28" s="46"/>
      <c r="AY28" s="55">
        <f t="shared" si="2"/>
        <v>50</v>
      </c>
      <c r="AZ28" s="56">
        <v>4</v>
      </c>
      <c r="BA28" s="46">
        <v>5</v>
      </c>
      <c r="BB28" s="46">
        <v>4</v>
      </c>
      <c r="BC28" s="46">
        <v>5</v>
      </c>
      <c r="BD28" s="46">
        <v>4</v>
      </c>
      <c r="BE28" s="46">
        <v>0</v>
      </c>
      <c r="BF28" s="46">
        <v>5</v>
      </c>
      <c r="BG28" s="55">
        <f t="shared" si="3"/>
        <v>27</v>
      </c>
      <c r="BH28" s="45">
        <f t="shared" si="12"/>
        <v>5</v>
      </c>
      <c r="BI28" s="45">
        <f t="shared" si="13"/>
        <v>5</v>
      </c>
      <c r="BJ28" s="45">
        <f t="shared" si="13"/>
        <v>5</v>
      </c>
      <c r="BK28" s="45">
        <f t="shared" si="13"/>
        <v>5</v>
      </c>
      <c r="BL28" s="45">
        <f t="shared" si="13"/>
        <v>5</v>
      </c>
      <c r="BM28" s="45">
        <f t="shared" si="13"/>
        <v>5</v>
      </c>
      <c r="BN28" s="45">
        <f t="shared" si="13"/>
        <v>5</v>
      </c>
      <c r="BO28" s="45">
        <f t="shared" si="13"/>
        <v>5</v>
      </c>
      <c r="BP28" s="45">
        <f t="shared" si="13"/>
        <v>5</v>
      </c>
      <c r="BQ28" s="45">
        <f t="shared" si="13"/>
        <v>5</v>
      </c>
      <c r="BR28" s="45">
        <f t="shared" si="14"/>
        <v>0</v>
      </c>
      <c r="BS28" s="45">
        <f t="shared" si="14"/>
        <v>0</v>
      </c>
      <c r="BT28" s="45">
        <f t="shared" si="14"/>
        <v>0</v>
      </c>
      <c r="BU28" s="45">
        <f t="shared" si="14"/>
        <v>0</v>
      </c>
      <c r="BV28" s="45">
        <f t="shared" si="14"/>
        <v>0</v>
      </c>
      <c r="BW28" s="45">
        <f t="shared" si="14"/>
        <v>0</v>
      </c>
      <c r="BX28" s="59">
        <f t="shared" si="5"/>
        <v>50</v>
      </c>
      <c r="BY28" s="56">
        <f t="shared" si="15"/>
        <v>4.5</v>
      </c>
      <c r="BZ28" s="46">
        <f t="shared" si="16"/>
        <v>5</v>
      </c>
      <c r="CA28" s="46">
        <f t="shared" si="16"/>
        <v>4</v>
      </c>
      <c r="CB28" s="46">
        <f t="shared" si="16"/>
        <v>5</v>
      </c>
      <c r="CC28" s="46">
        <f t="shared" si="16"/>
        <v>4</v>
      </c>
      <c r="CD28" s="46">
        <f t="shared" si="16"/>
        <v>0</v>
      </c>
      <c r="CE28" s="55">
        <f t="shared" si="16"/>
        <v>5</v>
      </c>
      <c r="CF28" s="70">
        <f t="shared" si="7"/>
        <v>27.5</v>
      </c>
      <c r="CG28" s="71">
        <f t="shared" si="10"/>
        <v>77.5</v>
      </c>
      <c r="CH28" s="72">
        <f t="shared" si="11"/>
        <v>3</v>
      </c>
    </row>
    <row r="29" spans="1:86" s="1" customFormat="1" ht="44.25" customHeight="1">
      <c r="A29" s="21">
        <v>25</v>
      </c>
      <c r="B29" s="22" t="s">
        <v>81</v>
      </c>
      <c r="C29" s="23"/>
      <c r="D29" s="24"/>
      <c r="E29" s="24" t="s">
        <v>78</v>
      </c>
      <c r="F29" s="21" t="s">
        <v>301</v>
      </c>
      <c r="G29" s="21"/>
      <c r="H29" s="21"/>
      <c r="I29" s="21"/>
      <c r="J29" s="47">
        <v>5</v>
      </c>
      <c r="K29" s="48">
        <v>0</v>
      </c>
      <c r="L29" s="48">
        <v>3</v>
      </c>
      <c r="M29" s="48">
        <v>0</v>
      </c>
      <c r="N29" s="48">
        <v>3</v>
      </c>
      <c r="O29" s="48">
        <v>0</v>
      </c>
      <c r="P29" s="48">
        <v>0</v>
      </c>
      <c r="Q29" s="48">
        <v>0</v>
      </c>
      <c r="R29" s="48">
        <v>3</v>
      </c>
      <c r="S29" s="48">
        <v>0</v>
      </c>
      <c r="T29" s="48"/>
      <c r="U29" s="48"/>
      <c r="V29" s="48"/>
      <c r="W29" s="48"/>
      <c r="X29" s="48"/>
      <c r="Y29" s="48"/>
      <c r="Z29" s="57">
        <f t="shared" si="0"/>
        <v>14</v>
      </c>
      <c r="AA29" s="58">
        <v>5</v>
      </c>
      <c r="AB29" s="48">
        <v>5</v>
      </c>
      <c r="AC29" s="48">
        <v>4</v>
      </c>
      <c r="AD29" s="48">
        <v>4</v>
      </c>
      <c r="AE29" s="48">
        <v>4</v>
      </c>
      <c r="AF29" s="48">
        <v>0</v>
      </c>
      <c r="AG29" s="48">
        <v>5</v>
      </c>
      <c r="AH29" s="57">
        <f t="shared" si="1"/>
        <v>27</v>
      </c>
      <c r="AI29" s="47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57">
        <f t="shared" si="2"/>
        <v>0</v>
      </c>
      <c r="AZ29" s="58"/>
      <c r="BA29" s="48"/>
      <c r="BB29" s="48"/>
      <c r="BC29" s="48"/>
      <c r="BD29" s="48"/>
      <c r="BE29" s="48"/>
      <c r="BF29" s="48"/>
      <c r="BG29" s="57">
        <f t="shared" si="3"/>
        <v>0</v>
      </c>
      <c r="BH29" s="47">
        <v>5</v>
      </c>
      <c r="BI29" s="48">
        <v>0</v>
      </c>
      <c r="BJ29" s="48">
        <v>3</v>
      </c>
      <c r="BK29" s="48">
        <v>0</v>
      </c>
      <c r="BL29" s="48">
        <v>3</v>
      </c>
      <c r="BM29" s="48">
        <v>0</v>
      </c>
      <c r="BN29" s="48">
        <v>0</v>
      </c>
      <c r="BO29" s="48">
        <v>0</v>
      </c>
      <c r="BP29" s="48">
        <v>3</v>
      </c>
      <c r="BQ29" s="48">
        <v>0</v>
      </c>
      <c r="BR29" s="48"/>
      <c r="BS29" s="48"/>
      <c r="BT29" s="48"/>
      <c r="BU29" s="48"/>
      <c r="BV29" s="48"/>
      <c r="BW29" s="48"/>
      <c r="BX29" s="62">
        <f t="shared" si="5"/>
        <v>14</v>
      </c>
      <c r="BY29" s="58">
        <v>5</v>
      </c>
      <c r="BZ29" s="48">
        <v>5</v>
      </c>
      <c r="CA29" s="48">
        <v>4</v>
      </c>
      <c r="CB29" s="48">
        <v>4</v>
      </c>
      <c r="CC29" s="48">
        <v>4</v>
      </c>
      <c r="CD29" s="48">
        <v>0</v>
      </c>
      <c r="CE29" s="57">
        <v>5</v>
      </c>
      <c r="CF29" s="73">
        <f t="shared" si="7"/>
        <v>27</v>
      </c>
      <c r="CG29" s="71">
        <f t="shared" si="10"/>
        <v>41</v>
      </c>
      <c r="CH29" s="72">
        <f t="shared" si="11"/>
        <v>25</v>
      </c>
    </row>
    <row r="30" spans="1:86" ht="44.25" customHeight="1">
      <c r="A30" s="17">
        <v>26</v>
      </c>
      <c r="B30" s="18" t="s">
        <v>129</v>
      </c>
      <c r="C30" s="19"/>
      <c r="D30" s="20"/>
      <c r="E30" s="20"/>
      <c r="F30" s="17"/>
      <c r="G30" s="17" t="s">
        <v>302</v>
      </c>
      <c r="H30" s="17"/>
      <c r="I30" s="17"/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55">
        <f t="shared" si="0"/>
        <v>0</v>
      </c>
      <c r="AA30" s="56">
        <v>3</v>
      </c>
      <c r="AB30" s="46">
        <v>3</v>
      </c>
      <c r="AC30" s="46">
        <v>4</v>
      </c>
      <c r="AD30" s="46">
        <v>3</v>
      </c>
      <c r="AE30" s="46">
        <v>4</v>
      </c>
      <c r="AF30" s="46">
        <v>0</v>
      </c>
      <c r="AG30" s="46">
        <v>5</v>
      </c>
      <c r="AH30" s="55">
        <f t="shared" si="1"/>
        <v>22</v>
      </c>
      <c r="AI30" s="45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55">
        <f t="shared" si="2"/>
        <v>0</v>
      </c>
      <c r="AZ30" s="56">
        <v>4</v>
      </c>
      <c r="BA30" s="46">
        <v>4</v>
      </c>
      <c r="BB30" s="46">
        <v>4</v>
      </c>
      <c r="BC30" s="46">
        <v>4</v>
      </c>
      <c r="BD30" s="46">
        <v>4</v>
      </c>
      <c r="BE30" s="46">
        <v>0</v>
      </c>
      <c r="BF30" s="46">
        <v>5</v>
      </c>
      <c r="BG30" s="55">
        <f t="shared" si="3"/>
        <v>25</v>
      </c>
      <c r="BH30" s="45">
        <f t="shared" si="12"/>
        <v>0</v>
      </c>
      <c r="BI30" s="45">
        <f aca="true" t="shared" si="17" ref="BI30:BW30">(K30+AJ30)/2</f>
        <v>0</v>
      </c>
      <c r="BJ30" s="45">
        <f t="shared" si="17"/>
        <v>0</v>
      </c>
      <c r="BK30" s="45">
        <f t="shared" si="17"/>
        <v>0</v>
      </c>
      <c r="BL30" s="45">
        <f t="shared" si="17"/>
        <v>0</v>
      </c>
      <c r="BM30" s="45">
        <f t="shared" si="17"/>
        <v>0</v>
      </c>
      <c r="BN30" s="45">
        <f t="shared" si="17"/>
        <v>0</v>
      </c>
      <c r="BO30" s="45">
        <f t="shared" si="17"/>
        <v>0</v>
      </c>
      <c r="BP30" s="45">
        <f t="shared" si="17"/>
        <v>0</v>
      </c>
      <c r="BQ30" s="45">
        <f t="shared" si="17"/>
        <v>0</v>
      </c>
      <c r="BR30" s="45">
        <f t="shared" si="17"/>
        <v>0</v>
      </c>
      <c r="BS30" s="45">
        <f t="shared" si="17"/>
        <v>0</v>
      </c>
      <c r="BT30" s="45">
        <f t="shared" si="17"/>
        <v>0</v>
      </c>
      <c r="BU30" s="45">
        <f t="shared" si="17"/>
        <v>0</v>
      </c>
      <c r="BV30" s="45">
        <f t="shared" si="17"/>
        <v>0</v>
      </c>
      <c r="BW30" s="45">
        <f t="shared" si="17"/>
        <v>0</v>
      </c>
      <c r="BX30" s="59">
        <f t="shared" si="5"/>
        <v>0</v>
      </c>
      <c r="BY30" s="56">
        <f t="shared" si="15"/>
        <v>3.5</v>
      </c>
      <c r="BZ30" s="46">
        <f aca="true" t="shared" si="18" ref="BZ30:CE30">(AB30+BA30)/2</f>
        <v>3.5</v>
      </c>
      <c r="CA30" s="46">
        <f t="shared" si="18"/>
        <v>4</v>
      </c>
      <c r="CB30" s="46">
        <f t="shared" si="18"/>
        <v>3.5</v>
      </c>
      <c r="CC30" s="46">
        <f t="shared" si="18"/>
        <v>4</v>
      </c>
      <c r="CD30" s="46">
        <f t="shared" si="18"/>
        <v>0</v>
      </c>
      <c r="CE30" s="55">
        <f t="shared" si="18"/>
        <v>5</v>
      </c>
      <c r="CF30" s="70">
        <f t="shared" si="7"/>
        <v>23.5</v>
      </c>
      <c r="CG30" s="71">
        <f t="shared" si="10"/>
        <v>23.5</v>
      </c>
      <c r="CH30" s="72">
        <f t="shared" si="11"/>
        <v>29</v>
      </c>
    </row>
    <row r="31" spans="1:86" s="1" customFormat="1" ht="44.25" customHeight="1">
      <c r="A31" s="21">
        <v>27</v>
      </c>
      <c r="B31" s="22" t="s">
        <v>303</v>
      </c>
      <c r="C31" s="23"/>
      <c r="D31" s="24"/>
      <c r="E31" s="24" t="s">
        <v>78</v>
      </c>
      <c r="F31" s="21" t="s">
        <v>301</v>
      </c>
      <c r="G31" s="21"/>
      <c r="H31" s="21"/>
      <c r="I31" s="21"/>
      <c r="J31" s="47">
        <v>5</v>
      </c>
      <c r="K31" s="48">
        <v>4</v>
      </c>
      <c r="L31" s="48">
        <v>5</v>
      </c>
      <c r="M31" s="48">
        <v>0</v>
      </c>
      <c r="N31" s="48">
        <v>0</v>
      </c>
      <c r="O31" s="48">
        <v>5</v>
      </c>
      <c r="P31" s="48">
        <v>5</v>
      </c>
      <c r="Q31" s="48">
        <v>5</v>
      </c>
      <c r="R31" s="48">
        <v>5</v>
      </c>
      <c r="S31" s="48">
        <v>5</v>
      </c>
      <c r="T31" s="48"/>
      <c r="U31" s="48"/>
      <c r="V31" s="48"/>
      <c r="W31" s="48"/>
      <c r="X31" s="48"/>
      <c r="Y31" s="48"/>
      <c r="Z31" s="57">
        <f t="shared" si="0"/>
        <v>39</v>
      </c>
      <c r="AA31" s="58">
        <v>5</v>
      </c>
      <c r="AB31" s="48">
        <v>5</v>
      </c>
      <c r="AC31" s="48">
        <v>5</v>
      </c>
      <c r="AD31" s="48">
        <v>5</v>
      </c>
      <c r="AE31" s="48">
        <v>5</v>
      </c>
      <c r="AF31" s="48">
        <v>0</v>
      </c>
      <c r="AG31" s="48">
        <v>5</v>
      </c>
      <c r="AH31" s="57">
        <f t="shared" si="1"/>
        <v>30</v>
      </c>
      <c r="AI31" s="47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57">
        <f t="shared" si="2"/>
        <v>0</v>
      </c>
      <c r="AZ31" s="58"/>
      <c r="BA31" s="48"/>
      <c r="BB31" s="48"/>
      <c r="BC31" s="48"/>
      <c r="BD31" s="48"/>
      <c r="BE31" s="48"/>
      <c r="BF31" s="48"/>
      <c r="BG31" s="57">
        <f t="shared" si="3"/>
        <v>0</v>
      </c>
      <c r="BH31" s="47">
        <v>5</v>
      </c>
      <c r="BI31" s="48">
        <v>4</v>
      </c>
      <c r="BJ31" s="48">
        <v>5</v>
      </c>
      <c r="BK31" s="48">
        <v>0</v>
      </c>
      <c r="BL31" s="48">
        <v>0</v>
      </c>
      <c r="BM31" s="48">
        <v>5</v>
      </c>
      <c r="BN31" s="48">
        <v>5</v>
      </c>
      <c r="BO31" s="48">
        <v>5</v>
      </c>
      <c r="BP31" s="48">
        <v>5</v>
      </c>
      <c r="BQ31" s="48">
        <v>5</v>
      </c>
      <c r="BR31" s="48"/>
      <c r="BS31" s="48"/>
      <c r="BT31" s="48"/>
      <c r="BU31" s="48"/>
      <c r="BV31" s="48"/>
      <c r="BW31" s="48"/>
      <c r="BX31" s="62">
        <f t="shared" si="5"/>
        <v>39</v>
      </c>
      <c r="BY31" s="58">
        <v>5</v>
      </c>
      <c r="BZ31" s="48">
        <v>5</v>
      </c>
      <c r="CA31" s="48">
        <v>5</v>
      </c>
      <c r="CB31" s="48">
        <v>5</v>
      </c>
      <c r="CC31" s="48">
        <v>5</v>
      </c>
      <c r="CD31" s="48">
        <v>0</v>
      </c>
      <c r="CE31" s="57">
        <v>5</v>
      </c>
      <c r="CF31" s="73">
        <f t="shared" si="7"/>
        <v>30</v>
      </c>
      <c r="CG31" s="71">
        <f t="shared" si="10"/>
        <v>69</v>
      </c>
      <c r="CH31" s="72">
        <f t="shared" si="11"/>
        <v>12</v>
      </c>
    </row>
    <row r="32" spans="1:86" ht="44.25" customHeight="1">
      <c r="A32" s="17">
        <v>28</v>
      </c>
      <c r="B32" s="18" t="s">
        <v>304</v>
      </c>
      <c r="C32" s="19"/>
      <c r="D32" s="20"/>
      <c r="E32" s="20"/>
      <c r="F32" s="17"/>
      <c r="G32" s="17" t="s">
        <v>305</v>
      </c>
      <c r="H32" s="17"/>
      <c r="I32" s="17"/>
      <c r="J32" s="45">
        <v>5</v>
      </c>
      <c r="K32" s="46">
        <v>5</v>
      </c>
      <c r="L32" s="46">
        <v>5</v>
      </c>
      <c r="M32" s="46">
        <v>4</v>
      </c>
      <c r="N32" s="46">
        <v>5</v>
      </c>
      <c r="O32" s="46">
        <v>5</v>
      </c>
      <c r="P32" s="46">
        <v>4</v>
      </c>
      <c r="Q32" s="46">
        <v>5</v>
      </c>
      <c r="R32" s="46">
        <v>5</v>
      </c>
      <c r="S32" s="46">
        <v>5</v>
      </c>
      <c r="T32" s="46"/>
      <c r="U32" s="46"/>
      <c r="V32" s="46"/>
      <c r="W32" s="46"/>
      <c r="X32" s="46"/>
      <c r="Y32" s="46"/>
      <c r="Z32" s="55">
        <f t="shared" si="0"/>
        <v>48</v>
      </c>
      <c r="AA32" s="56">
        <v>5</v>
      </c>
      <c r="AB32" s="46">
        <v>5</v>
      </c>
      <c r="AC32" s="46">
        <v>4</v>
      </c>
      <c r="AD32" s="46">
        <v>5</v>
      </c>
      <c r="AE32" s="46">
        <v>4</v>
      </c>
      <c r="AF32" s="46">
        <v>0</v>
      </c>
      <c r="AG32" s="46">
        <v>5</v>
      </c>
      <c r="AH32" s="55">
        <f t="shared" si="1"/>
        <v>28</v>
      </c>
      <c r="AI32" s="45">
        <v>5</v>
      </c>
      <c r="AJ32" s="46">
        <v>5</v>
      </c>
      <c r="AK32" s="46">
        <v>5</v>
      </c>
      <c r="AL32" s="46">
        <v>4</v>
      </c>
      <c r="AM32" s="46">
        <v>5</v>
      </c>
      <c r="AN32" s="46">
        <v>5</v>
      </c>
      <c r="AO32" s="46">
        <v>5</v>
      </c>
      <c r="AP32" s="46">
        <v>5</v>
      </c>
      <c r="AQ32" s="46">
        <v>5</v>
      </c>
      <c r="AR32" s="46">
        <v>5</v>
      </c>
      <c r="AS32" s="46"/>
      <c r="AT32" s="46"/>
      <c r="AU32" s="46"/>
      <c r="AV32" s="46"/>
      <c r="AW32" s="46"/>
      <c r="AX32" s="46"/>
      <c r="AY32" s="55">
        <f t="shared" si="2"/>
        <v>49</v>
      </c>
      <c r="AZ32" s="56">
        <v>5</v>
      </c>
      <c r="BA32" s="46">
        <v>5</v>
      </c>
      <c r="BB32" s="46">
        <v>5</v>
      </c>
      <c r="BC32" s="46">
        <v>4</v>
      </c>
      <c r="BD32" s="46">
        <v>5</v>
      </c>
      <c r="BE32" s="46">
        <v>0</v>
      </c>
      <c r="BF32" s="46">
        <v>5</v>
      </c>
      <c r="BG32" s="55">
        <f t="shared" si="3"/>
        <v>29</v>
      </c>
      <c r="BH32" s="45">
        <f t="shared" si="12"/>
        <v>5</v>
      </c>
      <c r="BI32" s="45">
        <f aca="true" t="shared" si="19" ref="BI32:BQ36">(K32+AJ32)/2</f>
        <v>5</v>
      </c>
      <c r="BJ32" s="45">
        <f t="shared" si="19"/>
        <v>5</v>
      </c>
      <c r="BK32" s="45">
        <f t="shared" si="19"/>
        <v>4</v>
      </c>
      <c r="BL32" s="45">
        <f t="shared" si="19"/>
        <v>5</v>
      </c>
      <c r="BM32" s="45">
        <f t="shared" si="19"/>
        <v>5</v>
      </c>
      <c r="BN32" s="45">
        <f t="shared" si="19"/>
        <v>4.5</v>
      </c>
      <c r="BO32" s="45">
        <f t="shared" si="19"/>
        <v>5</v>
      </c>
      <c r="BP32" s="45">
        <f t="shared" si="19"/>
        <v>5</v>
      </c>
      <c r="BQ32" s="45">
        <f t="shared" si="19"/>
        <v>5</v>
      </c>
      <c r="BR32" s="46"/>
      <c r="BS32" s="46"/>
      <c r="BT32" s="46"/>
      <c r="BU32" s="46"/>
      <c r="BV32" s="46"/>
      <c r="BW32" s="46"/>
      <c r="BX32" s="59">
        <f t="shared" si="5"/>
        <v>48.5</v>
      </c>
      <c r="BY32" s="56">
        <f t="shared" si="15"/>
        <v>5</v>
      </c>
      <c r="BZ32" s="46">
        <f aca="true" t="shared" si="20" ref="BZ32:CE36">(AB32+BA32)/2</f>
        <v>5</v>
      </c>
      <c r="CA32" s="46">
        <f t="shared" si="20"/>
        <v>4.5</v>
      </c>
      <c r="CB32" s="46">
        <f t="shared" si="20"/>
        <v>4.5</v>
      </c>
      <c r="CC32" s="46">
        <f t="shared" si="20"/>
        <v>4.5</v>
      </c>
      <c r="CD32" s="46">
        <f t="shared" si="20"/>
        <v>0</v>
      </c>
      <c r="CE32" s="55">
        <f t="shared" si="20"/>
        <v>5</v>
      </c>
      <c r="CF32" s="70">
        <f t="shared" si="7"/>
        <v>28.5</v>
      </c>
      <c r="CG32" s="71">
        <f t="shared" si="10"/>
        <v>77</v>
      </c>
      <c r="CH32" s="72">
        <f t="shared" si="11"/>
        <v>4</v>
      </c>
    </row>
    <row r="33" spans="1:86" ht="44.25" customHeight="1">
      <c r="A33" s="17">
        <v>29</v>
      </c>
      <c r="B33" s="18" t="s">
        <v>306</v>
      </c>
      <c r="C33" s="19"/>
      <c r="D33" s="20"/>
      <c r="E33" s="20"/>
      <c r="F33" s="17"/>
      <c r="G33" s="17"/>
      <c r="H33" s="17"/>
      <c r="I33" s="17"/>
      <c r="J33" s="45">
        <v>4</v>
      </c>
      <c r="K33" s="46">
        <v>2</v>
      </c>
      <c r="L33" s="46">
        <v>3</v>
      </c>
      <c r="M33" s="46">
        <v>0</v>
      </c>
      <c r="N33" s="46">
        <v>3</v>
      </c>
      <c r="O33" s="46">
        <v>2</v>
      </c>
      <c r="P33" s="46">
        <v>2</v>
      </c>
      <c r="Q33" s="46">
        <v>3</v>
      </c>
      <c r="R33" s="46">
        <v>3</v>
      </c>
      <c r="S33" s="46">
        <v>2</v>
      </c>
      <c r="T33" s="46"/>
      <c r="U33" s="46"/>
      <c r="V33" s="46"/>
      <c r="W33" s="46"/>
      <c r="X33" s="46"/>
      <c r="Y33" s="46"/>
      <c r="Z33" s="55">
        <f t="shared" si="0"/>
        <v>24</v>
      </c>
      <c r="AA33" s="56">
        <v>2</v>
      </c>
      <c r="AB33" s="46">
        <v>2</v>
      </c>
      <c r="AC33" s="46">
        <v>3</v>
      </c>
      <c r="AD33" s="46">
        <v>2</v>
      </c>
      <c r="AE33" s="46">
        <v>1</v>
      </c>
      <c r="AF33" s="46">
        <v>0</v>
      </c>
      <c r="AG33" s="46">
        <v>5</v>
      </c>
      <c r="AH33" s="55">
        <f t="shared" si="1"/>
        <v>15</v>
      </c>
      <c r="AI33" s="45">
        <v>4</v>
      </c>
      <c r="AJ33" s="46">
        <v>2</v>
      </c>
      <c r="AK33" s="46">
        <v>3</v>
      </c>
      <c r="AL33" s="46">
        <v>0</v>
      </c>
      <c r="AM33" s="46">
        <v>4</v>
      </c>
      <c r="AN33" s="46">
        <v>3</v>
      </c>
      <c r="AO33" s="46">
        <v>3</v>
      </c>
      <c r="AP33" s="46">
        <v>4</v>
      </c>
      <c r="AQ33" s="46">
        <v>4</v>
      </c>
      <c r="AR33" s="46">
        <v>4</v>
      </c>
      <c r="AS33" s="46"/>
      <c r="AT33" s="46"/>
      <c r="AU33" s="46"/>
      <c r="AV33" s="46"/>
      <c r="AW33" s="46"/>
      <c r="AX33" s="46"/>
      <c r="AY33" s="55">
        <f t="shared" si="2"/>
        <v>31</v>
      </c>
      <c r="AZ33" s="56">
        <v>4</v>
      </c>
      <c r="BA33" s="46">
        <v>3</v>
      </c>
      <c r="BB33" s="46">
        <v>4</v>
      </c>
      <c r="BC33" s="46">
        <v>3</v>
      </c>
      <c r="BD33" s="46">
        <v>3</v>
      </c>
      <c r="BE33" s="46">
        <v>0</v>
      </c>
      <c r="BF33" s="46">
        <v>5</v>
      </c>
      <c r="BG33" s="55">
        <f t="shared" si="3"/>
        <v>22</v>
      </c>
      <c r="BH33" s="45">
        <f t="shared" si="12"/>
        <v>4</v>
      </c>
      <c r="BI33" s="45">
        <f t="shared" si="19"/>
        <v>2</v>
      </c>
      <c r="BJ33" s="45">
        <f t="shared" si="19"/>
        <v>3</v>
      </c>
      <c r="BK33" s="45">
        <f t="shared" si="19"/>
        <v>0</v>
      </c>
      <c r="BL33" s="45">
        <f t="shared" si="19"/>
        <v>3.5</v>
      </c>
      <c r="BM33" s="45">
        <f t="shared" si="19"/>
        <v>2.5</v>
      </c>
      <c r="BN33" s="45">
        <f t="shared" si="19"/>
        <v>2.5</v>
      </c>
      <c r="BO33" s="45">
        <f t="shared" si="19"/>
        <v>3.5</v>
      </c>
      <c r="BP33" s="45">
        <f t="shared" si="19"/>
        <v>3.5</v>
      </c>
      <c r="BQ33" s="45">
        <f t="shared" si="19"/>
        <v>3</v>
      </c>
      <c r="BR33" s="46"/>
      <c r="BS33" s="46"/>
      <c r="BT33" s="46"/>
      <c r="BU33" s="46"/>
      <c r="BV33" s="46"/>
      <c r="BW33" s="46"/>
      <c r="BX33" s="59">
        <f t="shared" si="5"/>
        <v>27.5</v>
      </c>
      <c r="BY33" s="56">
        <f t="shared" si="15"/>
        <v>3</v>
      </c>
      <c r="BZ33" s="46">
        <f t="shared" si="20"/>
        <v>2.5</v>
      </c>
      <c r="CA33" s="46">
        <f t="shared" si="20"/>
        <v>3.5</v>
      </c>
      <c r="CB33" s="46">
        <f t="shared" si="20"/>
        <v>2.5</v>
      </c>
      <c r="CC33" s="46">
        <f t="shared" si="20"/>
        <v>2</v>
      </c>
      <c r="CD33" s="46">
        <f t="shared" si="20"/>
        <v>0</v>
      </c>
      <c r="CE33" s="55">
        <f t="shared" si="20"/>
        <v>5</v>
      </c>
      <c r="CF33" s="70">
        <f t="shared" si="7"/>
        <v>18.5</v>
      </c>
      <c r="CG33" s="71">
        <f t="shared" si="10"/>
        <v>46</v>
      </c>
      <c r="CH33" s="72">
        <f t="shared" si="11"/>
        <v>24</v>
      </c>
    </row>
    <row r="34" spans="1:86" ht="44.25" customHeight="1">
      <c r="A34" s="26">
        <v>30</v>
      </c>
      <c r="B34" s="27" t="s">
        <v>307</v>
      </c>
      <c r="C34" s="28"/>
      <c r="D34" s="29"/>
      <c r="E34" s="29"/>
      <c r="F34" s="26"/>
      <c r="G34" s="26"/>
      <c r="H34" s="26"/>
      <c r="I34" s="26"/>
      <c r="J34" s="45">
        <v>4</v>
      </c>
      <c r="K34" s="46">
        <v>3</v>
      </c>
      <c r="L34" s="46">
        <v>3</v>
      </c>
      <c r="M34" s="46">
        <v>0</v>
      </c>
      <c r="N34" s="46">
        <v>4</v>
      </c>
      <c r="O34" s="46">
        <v>3</v>
      </c>
      <c r="P34" s="46">
        <v>3</v>
      </c>
      <c r="Q34" s="46">
        <v>4</v>
      </c>
      <c r="R34" s="46">
        <v>5</v>
      </c>
      <c r="S34" s="46">
        <v>2</v>
      </c>
      <c r="T34" s="46"/>
      <c r="U34" s="46"/>
      <c r="V34" s="46"/>
      <c r="W34" s="46"/>
      <c r="X34" s="46"/>
      <c r="Y34" s="46"/>
      <c r="Z34" s="55">
        <f t="shared" si="0"/>
        <v>31</v>
      </c>
      <c r="AA34" s="56">
        <v>3</v>
      </c>
      <c r="AB34" s="46">
        <v>3</v>
      </c>
      <c r="AC34" s="46">
        <v>2</v>
      </c>
      <c r="AD34" s="46">
        <v>2</v>
      </c>
      <c r="AE34" s="46">
        <v>2</v>
      </c>
      <c r="AF34" s="46">
        <v>0</v>
      </c>
      <c r="AG34" s="46">
        <v>5</v>
      </c>
      <c r="AH34" s="55">
        <f t="shared" si="1"/>
        <v>17</v>
      </c>
      <c r="AI34" s="45">
        <v>4</v>
      </c>
      <c r="AJ34" s="46">
        <v>4</v>
      </c>
      <c r="AK34" s="46">
        <v>4</v>
      </c>
      <c r="AL34" s="46">
        <v>0</v>
      </c>
      <c r="AM34" s="46">
        <v>4</v>
      </c>
      <c r="AN34" s="46">
        <v>3</v>
      </c>
      <c r="AO34" s="46">
        <v>3</v>
      </c>
      <c r="AP34" s="46">
        <v>4</v>
      </c>
      <c r="AQ34" s="46">
        <v>4</v>
      </c>
      <c r="AR34" s="46">
        <v>5</v>
      </c>
      <c r="AS34" s="46"/>
      <c r="AT34" s="46"/>
      <c r="AU34" s="46"/>
      <c r="AV34" s="46"/>
      <c r="AW34" s="46"/>
      <c r="AX34" s="46"/>
      <c r="AY34" s="55">
        <f t="shared" si="2"/>
        <v>35</v>
      </c>
      <c r="AZ34" s="56">
        <v>4</v>
      </c>
      <c r="BA34" s="46">
        <v>3</v>
      </c>
      <c r="BB34" s="46">
        <v>4</v>
      </c>
      <c r="BC34" s="46">
        <v>3</v>
      </c>
      <c r="BD34" s="46">
        <v>3</v>
      </c>
      <c r="BE34" s="46">
        <v>0</v>
      </c>
      <c r="BF34" s="46">
        <v>5</v>
      </c>
      <c r="BG34" s="55">
        <f t="shared" si="3"/>
        <v>22</v>
      </c>
      <c r="BH34" s="45">
        <f t="shared" si="12"/>
        <v>4</v>
      </c>
      <c r="BI34" s="45">
        <f t="shared" si="19"/>
        <v>3.5</v>
      </c>
      <c r="BJ34" s="45">
        <f t="shared" si="19"/>
        <v>3.5</v>
      </c>
      <c r="BK34" s="45">
        <f t="shared" si="19"/>
        <v>0</v>
      </c>
      <c r="BL34" s="45">
        <f t="shared" si="19"/>
        <v>4</v>
      </c>
      <c r="BM34" s="45">
        <f t="shared" si="19"/>
        <v>3</v>
      </c>
      <c r="BN34" s="45">
        <f t="shared" si="19"/>
        <v>3</v>
      </c>
      <c r="BO34" s="45">
        <f t="shared" si="19"/>
        <v>4</v>
      </c>
      <c r="BP34" s="45">
        <f t="shared" si="19"/>
        <v>4.5</v>
      </c>
      <c r="BQ34" s="45">
        <f t="shared" si="19"/>
        <v>3.5</v>
      </c>
      <c r="BR34" s="46"/>
      <c r="BS34" s="46"/>
      <c r="BT34" s="46"/>
      <c r="BU34" s="46"/>
      <c r="BV34" s="46"/>
      <c r="BW34" s="46"/>
      <c r="BX34" s="59">
        <f t="shared" si="5"/>
        <v>33</v>
      </c>
      <c r="BY34" s="56">
        <f t="shared" si="15"/>
        <v>3.5</v>
      </c>
      <c r="BZ34" s="46">
        <f t="shared" si="20"/>
        <v>3</v>
      </c>
      <c r="CA34" s="46">
        <f t="shared" si="20"/>
        <v>3</v>
      </c>
      <c r="CB34" s="46">
        <f t="shared" si="20"/>
        <v>2.5</v>
      </c>
      <c r="CC34" s="46">
        <f t="shared" si="20"/>
        <v>2.5</v>
      </c>
      <c r="CD34" s="46">
        <f t="shared" si="20"/>
        <v>0</v>
      </c>
      <c r="CE34" s="55">
        <f t="shared" si="20"/>
        <v>5</v>
      </c>
      <c r="CF34" s="70">
        <f t="shared" si="7"/>
        <v>19.5</v>
      </c>
      <c r="CG34" s="71">
        <f t="shared" si="10"/>
        <v>52.5</v>
      </c>
      <c r="CH34" s="72">
        <f t="shared" si="11"/>
        <v>21</v>
      </c>
    </row>
    <row r="35" spans="1:86" ht="44.25" customHeight="1">
      <c r="A35" s="17">
        <v>31</v>
      </c>
      <c r="B35" s="17" t="s">
        <v>308</v>
      </c>
      <c r="C35" s="30" t="s">
        <v>309</v>
      </c>
      <c r="D35" s="31">
        <v>7</v>
      </c>
      <c r="E35" s="31"/>
      <c r="F35" s="30" t="s">
        <v>310</v>
      </c>
      <c r="G35" s="30" t="s">
        <v>311</v>
      </c>
      <c r="H35" s="32" t="s">
        <v>205</v>
      </c>
      <c r="I35" s="49" t="s">
        <v>206</v>
      </c>
      <c r="J35" s="45">
        <v>2</v>
      </c>
      <c r="K35" s="46">
        <v>2</v>
      </c>
      <c r="L35" s="46">
        <v>2</v>
      </c>
      <c r="M35" s="46">
        <v>0</v>
      </c>
      <c r="N35" s="46">
        <v>2</v>
      </c>
      <c r="O35" s="46">
        <v>2</v>
      </c>
      <c r="P35" s="46">
        <v>2</v>
      </c>
      <c r="Q35" s="46">
        <v>2</v>
      </c>
      <c r="R35" s="46">
        <v>2</v>
      </c>
      <c r="S35" s="46">
        <v>0</v>
      </c>
      <c r="T35" s="46"/>
      <c r="U35" s="46"/>
      <c r="V35" s="46"/>
      <c r="W35" s="46"/>
      <c r="X35" s="46"/>
      <c r="Y35" s="46"/>
      <c r="Z35" s="55">
        <f t="shared" si="0"/>
        <v>16</v>
      </c>
      <c r="AA35" s="56">
        <v>3</v>
      </c>
      <c r="AB35" s="46">
        <v>1</v>
      </c>
      <c r="AC35" s="46">
        <v>3</v>
      </c>
      <c r="AD35" s="46">
        <v>2</v>
      </c>
      <c r="AE35" s="46">
        <v>1</v>
      </c>
      <c r="AF35" s="46">
        <v>0</v>
      </c>
      <c r="AG35" s="46">
        <v>5</v>
      </c>
      <c r="AH35" s="55">
        <f t="shared" si="1"/>
        <v>15</v>
      </c>
      <c r="AI35" s="45">
        <v>2</v>
      </c>
      <c r="AJ35" s="46">
        <v>2</v>
      </c>
      <c r="AK35" s="46">
        <v>2</v>
      </c>
      <c r="AL35" s="46">
        <v>0</v>
      </c>
      <c r="AM35" s="46">
        <v>2</v>
      </c>
      <c r="AN35" s="46">
        <v>2</v>
      </c>
      <c r="AO35" s="46">
        <v>2</v>
      </c>
      <c r="AP35" s="46">
        <v>2</v>
      </c>
      <c r="AQ35" s="46">
        <v>2</v>
      </c>
      <c r="AR35" s="46">
        <v>2</v>
      </c>
      <c r="AS35" s="46"/>
      <c r="AT35" s="46"/>
      <c r="AU35" s="46"/>
      <c r="AV35" s="46"/>
      <c r="AW35" s="46"/>
      <c r="AX35" s="46"/>
      <c r="AY35" s="55">
        <f t="shared" si="2"/>
        <v>18</v>
      </c>
      <c r="AZ35" s="56">
        <v>4</v>
      </c>
      <c r="BA35" s="46">
        <v>3</v>
      </c>
      <c r="BB35" s="46">
        <v>3</v>
      </c>
      <c r="BC35" s="46">
        <v>2</v>
      </c>
      <c r="BD35" s="46">
        <v>2</v>
      </c>
      <c r="BE35" s="46">
        <v>0</v>
      </c>
      <c r="BF35" s="46">
        <v>5</v>
      </c>
      <c r="BG35" s="55">
        <f t="shared" si="3"/>
        <v>19</v>
      </c>
      <c r="BH35" s="45">
        <f t="shared" si="12"/>
        <v>2</v>
      </c>
      <c r="BI35" s="45">
        <f t="shared" si="19"/>
        <v>2</v>
      </c>
      <c r="BJ35" s="45">
        <f t="shared" si="19"/>
        <v>2</v>
      </c>
      <c r="BK35" s="45">
        <f t="shared" si="19"/>
        <v>0</v>
      </c>
      <c r="BL35" s="45">
        <f t="shared" si="19"/>
        <v>2</v>
      </c>
      <c r="BM35" s="45">
        <f t="shared" si="19"/>
        <v>2</v>
      </c>
      <c r="BN35" s="45">
        <f t="shared" si="19"/>
        <v>2</v>
      </c>
      <c r="BO35" s="45">
        <f t="shared" si="19"/>
        <v>2</v>
      </c>
      <c r="BP35" s="45">
        <f t="shared" si="19"/>
        <v>2</v>
      </c>
      <c r="BQ35" s="45">
        <f t="shared" si="19"/>
        <v>1</v>
      </c>
      <c r="BR35" s="46"/>
      <c r="BS35" s="46"/>
      <c r="BT35" s="46"/>
      <c r="BU35" s="46"/>
      <c r="BV35" s="46"/>
      <c r="BW35" s="46"/>
      <c r="BX35" s="59">
        <f t="shared" si="5"/>
        <v>17</v>
      </c>
      <c r="BY35" s="56">
        <f t="shared" si="15"/>
        <v>3.5</v>
      </c>
      <c r="BZ35" s="46">
        <f t="shared" si="20"/>
        <v>2</v>
      </c>
      <c r="CA35" s="46">
        <f t="shared" si="20"/>
        <v>3</v>
      </c>
      <c r="CB35" s="46">
        <f t="shared" si="20"/>
        <v>2</v>
      </c>
      <c r="CC35" s="46">
        <f t="shared" si="20"/>
        <v>1.5</v>
      </c>
      <c r="CD35" s="46">
        <f t="shared" si="20"/>
        <v>0</v>
      </c>
      <c r="CE35" s="55">
        <f t="shared" si="20"/>
        <v>5</v>
      </c>
      <c r="CF35" s="70">
        <f t="shared" si="7"/>
        <v>17</v>
      </c>
      <c r="CG35" s="71">
        <f t="shared" si="10"/>
        <v>34</v>
      </c>
      <c r="CH35" s="72">
        <f t="shared" si="11"/>
        <v>26</v>
      </c>
    </row>
    <row r="36" spans="1:86" ht="44.25" customHeight="1">
      <c r="A36" s="17">
        <v>32</v>
      </c>
      <c r="B36" s="17" t="s">
        <v>312</v>
      </c>
      <c r="C36" s="30">
        <v>2003</v>
      </c>
      <c r="D36" s="33"/>
      <c r="E36" s="33"/>
      <c r="F36" s="34"/>
      <c r="G36" s="34"/>
      <c r="H36" s="35">
        <v>23204</v>
      </c>
      <c r="I36" s="34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55">
        <f t="shared" si="0"/>
        <v>0</v>
      </c>
      <c r="AA36" s="56"/>
      <c r="AB36" s="46"/>
      <c r="AC36" s="46"/>
      <c r="AD36" s="46"/>
      <c r="AE36" s="46"/>
      <c r="AF36" s="46"/>
      <c r="AG36" s="46"/>
      <c r="AH36" s="55">
        <f t="shared" si="1"/>
        <v>0</v>
      </c>
      <c r="AI36" s="45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55">
        <f t="shared" si="2"/>
        <v>0</v>
      </c>
      <c r="AZ36" s="56"/>
      <c r="BA36" s="46"/>
      <c r="BB36" s="46"/>
      <c r="BC36" s="46"/>
      <c r="BD36" s="46"/>
      <c r="BE36" s="46"/>
      <c r="BF36" s="46"/>
      <c r="BG36" s="55">
        <f t="shared" si="3"/>
        <v>0</v>
      </c>
      <c r="BH36" s="45">
        <f t="shared" si="12"/>
        <v>0</v>
      </c>
      <c r="BI36" s="45">
        <f t="shared" si="19"/>
        <v>0</v>
      </c>
      <c r="BJ36" s="45">
        <f t="shared" si="19"/>
        <v>0</v>
      </c>
      <c r="BK36" s="45">
        <f t="shared" si="19"/>
        <v>0</v>
      </c>
      <c r="BL36" s="45">
        <f t="shared" si="19"/>
        <v>0</v>
      </c>
      <c r="BM36" s="45">
        <f t="shared" si="19"/>
        <v>0</v>
      </c>
      <c r="BN36" s="45">
        <f t="shared" si="19"/>
        <v>0</v>
      </c>
      <c r="BO36" s="45">
        <f t="shared" si="19"/>
        <v>0</v>
      </c>
      <c r="BP36" s="45">
        <f t="shared" si="19"/>
        <v>0</v>
      </c>
      <c r="BQ36" s="45">
        <f t="shared" si="19"/>
        <v>0</v>
      </c>
      <c r="BR36" s="46"/>
      <c r="BS36" s="46"/>
      <c r="BT36" s="46"/>
      <c r="BU36" s="46"/>
      <c r="BV36" s="46"/>
      <c r="BW36" s="46"/>
      <c r="BX36" s="59">
        <f t="shared" si="5"/>
        <v>0</v>
      </c>
      <c r="BY36" s="56">
        <f t="shared" si="15"/>
        <v>0</v>
      </c>
      <c r="BZ36" s="46">
        <f t="shared" si="20"/>
        <v>0</v>
      </c>
      <c r="CA36" s="46">
        <f t="shared" si="20"/>
        <v>0</v>
      </c>
      <c r="CB36" s="46">
        <f t="shared" si="20"/>
        <v>0</v>
      </c>
      <c r="CC36" s="46">
        <f t="shared" si="20"/>
        <v>0</v>
      </c>
      <c r="CD36" s="46">
        <f t="shared" si="20"/>
        <v>0</v>
      </c>
      <c r="CE36" s="55">
        <f t="shared" si="20"/>
        <v>0</v>
      </c>
      <c r="CF36" s="70">
        <f t="shared" si="7"/>
        <v>0</v>
      </c>
      <c r="CG36" s="71">
        <f t="shared" si="10"/>
        <v>0</v>
      </c>
      <c r="CH36" s="72">
        <f t="shared" si="11"/>
        <v>30</v>
      </c>
    </row>
    <row r="37" spans="1:86" s="1" customFormat="1" ht="44.25" customHeight="1">
      <c r="A37" s="21">
        <v>33</v>
      </c>
      <c r="B37" s="22" t="s">
        <v>313</v>
      </c>
      <c r="C37" s="23"/>
      <c r="D37" s="36" t="s">
        <v>314</v>
      </c>
      <c r="E37" s="36" t="s">
        <v>131</v>
      </c>
      <c r="F37" s="21"/>
      <c r="G37" s="21"/>
      <c r="H37" s="21"/>
      <c r="I37" s="21"/>
      <c r="J37" s="47">
        <v>5</v>
      </c>
      <c r="K37" s="48">
        <v>5</v>
      </c>
      <c r="L37" s="48">
        <v>4</v>
      </c>
      <c r="M37" s="48">
        <v>0</v>
      </c>
      <c r="N37" s="48">
        <v>4</v>
      </c>
      <c r="O37" s="48">
        <v>3</v>
      </c>
      <c r="P37" s="48">
        <v>0</v>
      </c>
      <c r="Q37" s="48">
        <v>5</v>
      </c>
      <c r="R37" s="48">
        <v>5</v>
      </c>
      <c r="S37" s="48">
        <v>5</v>
      </c>
      <c r="T37" s="48"/>
      <c r="U37" s="48"/>
      <c r="V37" s="48"/>
      <c r="W37" s="48"/>
      <c r="X37" s="48"/>
      <c r="Y37" s="48"/>
      <c r="Z37" s="57">
        <f t="shared" si="0"/>
        <v>36</v>
      </c>
      <c r="AA37" s="58">
        <v>5</v>
      </c>
      <c r="AB37" s="48">
        <v>4</v>
      </c>
      <c r="AC37" s="48">
        <v>5</v>
      </c>
      <c r="AD37" s="48">
        <v>5</v>
      </c>
      <c r="AE37" s="48">
        <v>5</v>
      </c>
      <c r="AF37" s="48">
        <v>0</v>
      </c>
      <c r="AG37" s="48">
        <v>5</v>
      </c>
      <c r="AH37" s="57">
        <f t="shared" si="1"/>
        <v>29</v>
      </c>
      <c r="AI37" s="47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57">
        <f t="shared" si="2"/>
        <v>0</v>
      </c>
      <c r="AZ37" s="58"/>
      <c r="BA37" s="48"/>
      <c r="BB37" s="48"/>
      <c r="BC37" s="48"/>
      <c r="BD37" s="48"/>
      <c r="BE37" s="48"/>
      <c r="BF37" s="48"/>
      <c r="BG37" s="57">
        <f t="shared" si="3"/>
        <v>0</v>
      </c>
      <c r="BH37" s="47">
        <v>5</v>
      </c>
      <c r="BI37" s="48">
        <v>5</v>
      </c>
      <c r="BJ37" s="48">
        <v>4</v>
      </c>
      <c r="BK37" s="48">
        <v>0</v>
      </c>
      <c r="BL37" s="48">
        <v>4</v>
      </c>
      <c r="BM37" s="48">
        <v>3</v>
      </c>
      <c r="BN37" s="48">
        <v>0</v>
      </c>
      <c r="BO37" s="48">
        <v>5</v>
      </c>
      <c r="BP37" s="48">
        <v>5</v>
      </c>
      <c r="BQ37" s="48">
        <v>5</v>
      </c>
      <c r="BR37" s="48"/>
      <c r="BS37" s="48"/>
      <c r="BT37" s="48"/>
      <c r="BU37" s="48"/>
      <c r="BV37" s="48"/>
      <c r="BW37" s="48"/>
      <c r="BX37" s="62">
        <f t="shared" si="5"/>
        <v>36</v>
      </c>
      <c r="BY37" s="58">
        <v>5</v>
      </c>
      <c r="BZ37" s="48">
        <v>4</v>
      </c>
      <c r="CA37" s="48">
        <v>5</v>
      </c>
      <c r="CB37" s="48">
        <v>5</v>
      </c>
      <c r="CC37" s="48">
        <v>5</v>
      </c>
      <c r="CD37" s="48">
        <v>0</v>
      </c>
      <c r="CE37" s="57">
        <v>5</v>
      </c>
      <c r="CF37" s="73">
        <f t="shared" si="7"/>
        <v>29</v>
      </c>
      <c r="CG37" s="71">
        <f t="shared" si="10"/>
        <v>65</v>
      </c>
      <c r="CH37" s="72">
        <f t="shared" si="11"/>
        <v>15</v>
      </c>
    </row>
    <row r="38" spans="1:86" s="1" customFormat="1" ht="15.75">
      <c r="A38" s="1">
        <v>34</v>
      </c>
      <c r="B38" s="37" t="s">
        <v>125</v>
      </c>
      <c r="C38" s="36"/>
      <c r="D38" s="36" t="s">
        <v>315</v>
      </c>
      <c r="E38" s="36" t="s">
        <v>131</v>
      </c>
      <c r="J38" s="1">
        <v>5</v>
      </c>
      <c r="K38" s="1">
        <v>3</v>
      </c>
      <c r="L38" s="1">
        <v>0</v>
      </c>
      <c r="M38" s="1">
        <v>3</v>
      </c>
      <c r="N38" s="1">
        <v>4</v>
      </c>
      <c r="O38" s="1">
        <v>0</v>
      </c>
      <c r="P38" s="1">
        <v>0</v>
      </c>
      <c r="Q38" s="1">
        <v>5</v>
      </c>
      <c r="R38" s="1">
        <v>4</v>
      </c>
      <c r="S38" s="1">
        <v>5</v>
      </c>
      <c r="Z38" s="57">
        <f t="shared" si="0"/>
        <v>29</v>
      </c>
      <c r="AA38" s="1">
        <v>5</v>
      </c>
      <c r="AB38" s="1">
        <v>3</v>
      </c>
      <c r="AC38" s="1">
        <v>3</v>
      </c>
      <c r="AD38" s="1">
        <v>4</v>
      </c>
      <c r="AE38" s="1">
        <v>4</v>
      </c>
      <c r="AF38" s="1">
        <v>0</v>
      </c>
      <c r="AG38" s="1">
        <v>5</v>
      </c>
      <c r="AH38" s="57">
        <f t="shared" si="1"/>
        <v>24</v>
      </c>
      <c r="AY38" s="57">
        <f t="shared" si="2"/>
        <v>0</v>
      </c>
      <c r="BG38" s="57">
        <f t="shared" si="3"/>
        <v>0</v>
      </c>
      <c r="BH38" s="1">
        <v>5</v>
      </c>
      <c r="BI38" s="1">
        <v>3</v>
      </c>
      <c r="BJ38" s="1">
        <v>0</v>
      </c>
      <c r="BK38" s="1">
        <v>3</v>
      </c>
      <c r="BL38" s="1">
        <v>4</v>
      </c>
      <c r="BM38" s="1">
        <v>0</v>
      </c>
      <c r="BN38" s="1">
        <v>0</v>
      </c>
      <c r="BO38" s="1">
        <v>5</v>
      </c>
      <c r="BP38" s="1">
        <v>4</v>
      </c>
      <c r="BQ38" s="1">
        <v>5</v>
      </c>
      <c r="BX38" s="62">
        <f t="shared" si="5"/>
        <v>29</v>
      </c>
      <c r="BY38" s="65">
        <v>5</v>
      </c>
      <c r="BZ38" s="66">
        <v>3</v>
      </c>
      <c r="CA38" s="66">
        <v>3</v>
      </c>
      <c r="CB38" s="66">
        <v>4</v>
      </c>
      <c r="CC38" s="66">
        <v>4</v>
      </c>
      <c r="CD38" s="66">
        <v>0</v>
      </c>
      <c r="CE38" s="75">
        <v>5</v>
      </c>
      <c r="CF38" s="73">
        <f t="shared" si="7"/>
        <v>24</v>
      </c>
      <c r="CG38" s="71">
        <f t="shared" si="10"/>
        <v>53</v>
      </c>
      <c r="CH38" s="72">
        <f t="shared" si="11"/>
        <v>19</v>
      </c>
    </row>
    <row r="41" spans="1:2" ht="15">
      <c r="A41" s="2">
        <v>1</v>
      </c>
      <c r="B41" s="3" t="s">
        <v>316</v>
      </c>
    </row>
    <row r="42" spans="1:2" ht="15">
      <c r="A42" s="2">
        <v>1</v>
      </c>
      <c r="B42" s="3" t="s">
        <v>317</v>
      </c>
    </row>
    <row r="43" spans="1:2" ht="15">
      <c r="A43" s="2">
        <v>2</v>
      </c>
      <c r="B43" s="3" t="s">
        <v>318</v>
      </c>
    </row>
    <row r="44" spans="1:2" ht="15">
      <c r="A44" s="2">
        <v>3</v>
      </c>
      <c r="B44" s="3" t="s">
        <v>319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36" customHeight="1"/>
    <row r="110" ht="28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27" customHeight="1"/>
    <row r="128" ht="33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27.75" customHeight="1"/>
    <row r="155" ht="30.75" customHeight="1"/>
    <row r="156" ht="26.25" customHeight="1"/>
    <row r="157" ht="29.2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3" ht="14.25" customHeight="1"/>
  </sheetData>
  <sheetProtection/>
  <mergeCells count="23">
    <mergeCell ref="A1:CG1"/>
    <mergeCell ref="J2:S2"/>
    <mergeCell ref="AA2:AG2"/>
    <mergeCell ref="AI2:AR2"/>
    <mergeCell ref="AZ2:BF2"/>
    <mergeCell ref="BH2:BQ2"/>
    <mergeCell ref="BY2:CE2"/>
    <mergeCell ref="A2:A4"/>
    <mergeCell ref="B2:B4"/>
    <mergeCell ref="C2:C4"/>
    <mergeCell ref="D2:D4"/>
    <mergeCell ref="F2:F4"/>
    <mergeCell ref="G2:G4"/>
    <mergeCell ref="H2:H4"/>
    <mergeCell ref="I2:I4"/>
    <mergeCell ref="Z2:Z4"/>
    <mergeCell ref="AH2:AH4"/>
    <mergeCell ref="AY2:AY4"/>
    <mergeCell ref="BG2:BG4"/>
    <mergeCell ref="BX2:BX4"/>
    <mergeCell ref="CF2:CF4"/>
    <mergeCell ref="CG2:CG4"/>
    <mergeCell ref="CH2:CH4"/>
  </mergeCells>
  <printOptions/>
  <pageMargins left="0" right="0" top="0" bottom="0" header="0" footer="0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2017-02-22T13:44:48Z</cp:lastPrinted>
  <dcterms:created xsi:type="dcterms:W3CDTF">2006-11-01T12:15:09Z</dcterms:created>
  <dcterms:modified xsi:type="dcterms:W3CDTF">2017-05-12T10:48:19Z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1049-10.1.0.5795</vt:lpwstr>
  </property>
</Properties>
</file>